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Poprad" sheetId="1" r:id="rId1"/>
    <sheet name="Hist." sheetId="2" r:id="rId2"/>
    <sheet name="Olympiáda" sheetId="3" r:id="rId3"/>
  </sheets>
  <calcPr calcId="125725"/>
</workbook>
</file>

<file path=xl/calcChain.xml><?xml version="1.0" encoding="utf-8"?>
<calcChain xmlns="http://schemas.openxmlformats.org/spreadsheetml/2006/main">
  <c r="O36" i="3"/>
  <c r="O35"/>
  <c r="O33"/>
  <c r="O32"/>
  <c r="O31"/>
  <c r="O28"/>
  <c r="O21"/>
  <c r="O20"/>
  <c r="O18"/>
  <c r="O17"/>
  <c r="O16"/>
  <c r="I8" i="2"/>
  <c r="I7"/>
  <c r="O44" i="3" l="1"/>
  <c r="O41"/>
  <c r="O43"/>
  <c r="O42"/>
  <c r="O40"/>
  <c r="O39"/>
  <c r="O38"/>
  <c r="O37"/>
  <c r="O34"/>
  <c r="O29"/>
  <c r="O27"/>
  <c r="O26"/>
  <c r="O25"/>
  <c r="O24"/>
  <c r="O23"/>
  <c r="O22"/>
  <c r="O19"/>
  <c r="O15"/>
  <c r="L9" i="1" l="1"/>
  <c r="L18"/>
  <c r="L24"/>
  <c r="I9"/>
  <c r="I18"/>
  <c r="I24"/>
  <c r="F9"/>
  <c r="F18"/>
  <c r="F24"/>
  <c r="L39"/>
  <c r="L28"/>
  <c r="L36"/>
  <c r="L35"/>
  <c r="L38"/>
  <c r="L30"/>
  <c r="I39"/>
  <c r="I28"/>
  <c r="I36"/>
  <c r="I35"/>
  <c r="I40"/>
  <c r="I38"/>
  <c r="I30"/>
  <c r="F39"/>
  <c r="F28"/>
  <c r="F36"/>
  <c r="F35"/>
  <c r="F40"/>
  <c r="F38"/>
  <c r="F30"/>
  <c r="L7"/>
  <c r="L19"/>
  <c r="L8"/>
  <c r="L15"/>
  <c r="L10"/>
  <c r="L22"/>
  <c r="L11"/>
  <c r="L23"/>
  <c r="L16"/>
  <c r="L20"/>
  <c r="L17"/>
  <c r="L14"/>
  <c r="L12"/>
  <c r="L21"/>
  <c r="I7"/>
  <c r="I19"/>
  <c r="I8"/>
  <c r="I15"/>
  <c r="I10"/>
  <c r="I22"/>
  <c r="I11"/>
  <c r="I23"/>
  <c r="I16"/>
  <c r="I20"/>
  <c r="I17"/>
  <c r="I14"/>
  <c r="I12"/>
  <c r="I21"/>
  <c r="F7"/>
  <c r="N7" s="1"/>
  <c r="F19"/>
  <c r="N19" s="1"/>
  <c r="F8"/>
  <c r="N8" s="1"/>
  <c r="F15"/>
  <c r="F10"/>
  <c r="N10" s="1"/>
  <c r="F22"/>
  <c r="F11"/>
  <c r="F23"/>
  <c r="F16"/>
  <c r="F20"/>
  <c r="F17"/>
  <c r="F14"/>
  <c r="F12"/>
  <c r="F21"/>
  <c r="L32"/>
  <c r="I32"/>
  <c r="F32"/>
  <c r="L37"/>
  <c r="I37"/>
  <c r="F37"/>
  <c r="L31"/>
  <c r="I31"/>
  <c r="F31"/>
  <c r="L34"/>
  <c r="I34"/>
  <c r="F34"/>
  <c r="L29"/>
  <c r="I29"/>
  <c r="F29"/>
  <c r="L33"/>
  <c r="I33"/>
  <c r="F33"/>
  <c r="L13"/>
  <c r="I13"/>
  <c r="F13"/>
  <c r="N18" l="1"/>
  <c r="N24"/>
  <c r="N9"/>
  <c r="N30"/>
  <c r="N38"/>
  <c r="N35"/>
  <c r="N36"/>
  <c r="N28"/>
  <c r="N39"/>
  <c r="N16"/>
  <c r="N12"/>
  <c r="N17"/>
  <c r="N11"/>
  <c r="N21"/>
  <c r="N14"/>
  <c r="N20"/>
  <c r="N23"/>
  <c r="N22"/>
  <c r="O22" s="1"/>
  <c r="N15"/>
  <c r="N33"/>
  <c r="N34"/>
  <c r="N37"/>
  <c r="N29"/>
  <c r="N31"/>
  <c r="N32"/>
  <c r="N13"/>
  <c r="O7" s="1"/>
  <c r="O32" l="1"/>
  <c r="O28"/>
  <c r="O35"/>
  <c r="O24"/>
  <c r="O23"/>
  <c r="O37"/>
  <c r="O39"/>
  <c r="O33"/>
  <c r="O29"/>
  <c r="O30"/>
  <c r="O34"/>
  <c r="O36"/>
  <c r="O38"/>
  <c r="O11"/>
  <c r="O8"/>
  <c r="O10"/>
  <c r="O16"/>
  <c r="O20"/>
  <c r="O13"/>
  <c r="O17"/>
  <c r="O21"/>
  <c r="O9"/>
  <c r="O12"/>
  <c r="O14"/>
  <c r="O18"/>
  <c r="O15"/>
  <c r="O19"/>
  <c r="O31"/>
</calcChain>
</file>

<file path=xl/sharedStrings.xml><?xml version="1.0" encoding="utf-8"?>
<sst xmlns="http://schemas.openxmlformats.org/spreadsheetml/2006/main" count="362" uniqueCount="187">
  <si>
    <t>Por.</t>
  </si>
  <si>
    <t>Št.</t>
  </si>
  <si>
    <t>Kolektív MH - chlapci</t>
  </si>
  <si>
    <t>Štafeta 5X30 m</t>
  </si>
  <si>
    <t>Uzlová štafeta</t>
  </si>
  <si>
    <t>Štafeta dvojíc</t>
  </si>
  <si>
    <t xml:space="preserve"> - body</t>
  </si>
  <si>
    <t>v. čas</t>
  </si>
  <si>
    <t>Body</t>
  </si>
  <si>
    <t>číslo</t>
  </si>
  <si>
    <t>čas</t>
  </si>
  <si>
    <t>tr.b.</t>
  </si>
  <si>
    <t>za vek</t>
  </si>
  <si>
    <t>celkovo</t>
  </si>
  <si>
    <t>Rozdiel</t>
  </si>
  <si>
    <t>POMH</t>
  </si>
  <si>
    <t>1.</t>
  </si>
  <si>
    <t>2.</t>
  </si>
  <si>
    <t>3.</t>
  </si>
  <si>
    <t>Kolektív MH - dievčatá</t>
  </si>
  <si>
    <t xml:space="preserve"> body -</t>
  </si>
  <si>
    <t>18.10.2014 - 2.ročník</t>
  </si>
  <si>
    <t>DHZ Sp. Stará Ves</t>
  </si>
  <si>
    <t>Dievčatá</t>
  </si>
  <si>
    <t>DHZ Šuňava V.</t>
  </si>
  <si>
    <t>DHZ Šuňava VI.</t>
  </si>
  <si>
    <t>DHZ Sp.Bystré II.</t>
  </si>
  <si>
    <t>DHZ Sp. Bystré I.</t>
  </si>
  <si>
    <t>DHZ Sp. Stará Ves I.</t>
  </si>
  <si>
    <t>DHZ Nová Lesná</t>
  </si>
  <si>
    <t>DHZ Štrba I.</t>
  </si>
  <si>
    <t>DHZ Štrba II.</t>
  </si>
  <si>
    <t>DHZ Svit</t>
  </si>
  <si>
    <t>DHZ Šuňava I.</t>
  </si>
  <si>
    <t>DHZ Ľubica II.</t>
  </si>
  <si>
    <t>DHZ Kravany</t>
  </si>
  <si>
    <t>NP</t>
  </si>
  <si>
    <t>DHZ Sp. Teplica I.</t>
  </si>
  <si>
    <t>DHZ Sp. Teplica II.</t>
  </si>
  <si>
    <t>DHZ Tatranská Lomnica</t>
  </si>
  <si>
    <t>DHZ Sp. Teplica III.</t>
  </si>
  <si>
    <t>DHZ Batizovce</t>
  </si>
  <si>
    <t>DHZ Sp. Stará Ves II.</t>
  </si>
  <si>
    <t>DHZ Hranovnica</t>
  </si>
  <si>
    <t>DHZ Čereňany</t>
  </si>
  <si>
    <t>DHZ Sp. Bystré II.</t>
  </si>
  <si>
    <t>x</t>
  </si>
  <si>
    <t>Chlapci</t>
  </si>
  <si>
    <t>PODTATRANSKÁ OLYMPIÁDA  MLADÝCH HASIČOV  - rok 2014 - 14.ročník</t>
  </si>
  <si>
    <t>KOLEKTÍV</t>
  </si>
  <si>
    <t>26.4.</t>
  </si>
  <si>
    <t>27.4.</t>
  </si>
  <si>
    <t>4.5.</t>
  </si>
  <si>
    <t>24.5.</t>
  </si>
  <si>
    <t>OK</t>
  </si>
  <si>
    <t>14.6.</t>
  </si>
  <si>
    <t>28.6.</t>
  </si>
  <si>
    <t>30.8.</t>
  </si>
  <si>
    <t>6.9.</t>
  </si>
  <si>
    <t>21.9.</t>
  </si>
  <si>
    <t>18.10.</t>
  </si>
  <si>
    <t>Halové</t>
  </si>
  <si>
    <t>1.6.</t>
  </si>
  <si>
    <t>H</t>
  </si>
  <si>
    <t>MSR</t>
  </si>
  <si>
    <t>P</t>
  </si>
  <si>
    <t>S</t>
  </si>
  <si>
    <t>B</t>
  </si>
  <si>
    <t>r</t>
  </si>
  <si>
    <t>KMH</t>
  </si>
  <si>
    <t>O</t>
  </si>
  <si>
    <t>p</t>
  </si>
  <si>
    <t>a</t>
  </si>
  <si>
    <t>G</t>
  </si>
  <si>
    <t>R</t>
  </si>
  <si>
    <t>MLADÝCH</t>
  </si>
  <si>
    <t>.</t>
  </si>
  <si>
    <t>t</t>
  </si>
  <si>
    <t>e</t>
  </si>
  <si>
    <t>L</t>
  </si>
  <si>
    <t>n</t>
  </si>
  <si>
    <t>A</t>
  </si>
  <si>
    <t>i</t>
  </si>
  <si>
    <t>Š</t>
  </si>
  <si>
    <t>T</t>
  </si>
  <si>
    <t>u</t>
  </si>
  <si>
    <t>o</t>
  </si>
  <si>
    <t>D</t>
  </si>
  <si>
    <t>y</t>
  </si>
  <si>
    <t>z</t>
  </si>
  <si>
    <t>l</t>
  </si>
  <si>
    <t>č</t>
  </si>
  <si>
    <t>v</t>
  </si>
  <si>
    <t>I</t>
  </si>
  <si>
    <t>s</t>
  </si>
  <si>
    <t>ň</t>
  </si>
  <si>
    <t>b</t>
  </si>
  <si>
    <t>Y</t>
  </si>
  <si>
    <t>E</t>
  </si>
  <si>
    <t>HASIČOV</t>
  </si>
  <si>
    <t>ch</t>
  </si>
  <si>
    <t>c</t>
  </si>
  <si>
    <t>é</t>
  </si>
  <si>
    <t>á</t>
  </si>
  <si>
    <t>d</t>
  </si>
  <si>
    <t>chlapci</t>
  </si>
  <si>
    <t>DHZ ZŠ Šuňava I.</t>
  </si>
  <si>
    <t>DHZ ZŠ Šuňava II.</t>
  </si>
  <si>
    <t>DHZ Spišské Bystré I.</t>
  </si>
  <si>
    <t>4.</t>
  </si>
  <si>
    <t>DHZ Gerlachov</t>
  </si>
  <si>
    <t>5.</t>
  </si>
  <si>
    <t>DHZ ZŠ Šuňava III.</t>
  </si>
  <si>
    <t>6.</t>
  </si>
  <si>
    <t>DHZ Štrba</t>
  </si>
  <si>
    <t>7.</t>
  </si>
  <si>
    <t>DHZ ZŠ Spišská Teplica</t>
  </si>
  <si>
    <t>8.</t>
  </si>
  <si>
    <t>9.</t>
  </si>
  <si>
    <t>DHZ Poprad ZŠ Veľká</t>
  </si>
  <si>
    <t>10.</t>
  </si>
  <si>
    <t>DHZ  ZŠ Tatranská Lomnica</t>
  </si>
  <si>
    <t>11.</t>
  </si>
  <si>
    <t>12.</t>
  </si>
  <si>
    <t>13.</t>
  </si>
  <si>
    <t>DHZ Liptovská Teplička</t>
  </si>
  <si>
    <t>14.</t>
  </si>
  <si>
    <t>DHZ Spišské Bystré II.</t>
  </si>
  <si>
    <t>15.</t>
  </si>
  <si>
    <t>DHZ ZŠ Šuňava IV.</t>
  </si>
  <si>
    <t>dievčatá</t>
  </si>
  <si>
    <t>DHZ ZŠ Šuňava V.</t>
  </si>
  <si>
    <t>DHZ Vikartovce I.</t>
  </si>
  <si>
    <t>DHZ Kravany I.</t>
  </si>
  <si>
    <t>DHZ Vikartovce II.</t>
  </si>
  <si>
    <t>DHZ Lučivná</t>
  </si>
  <si>
    <t xml:space="preserve">DHZ ZŠ Spišská Teplica </t>
  </si>
  <si>
    <t>DHZ Kravany II.</t>
  </si>
  <si>
    <t>Súťaž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</si>
  <si>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</si>
  <si>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</si>
  <si>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</si>
  <si>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</si>
  <si>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</si>
  <si>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</si>
  <si>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</si>
  <si>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</si>
  <si>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</si>
  <si>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</t>
  </si>
  <si>
    <t>XI.</t>
  </si>
  <si>
    <t>XII.</t>
  </si>
  <si>
    <t>Vysvetlivky:</t>
  </si>
  <si>
    <t>Čísla vyznačené tmavo sa odrátavajú - sú to body za tri najhoršie umiestnenia, príp.neúčasť v troch súťažiach - 0 bodov</t>
  </si>
  <si>
    <t>* Pri rovnosti bodov rozhoduje lepšie umiestnenie v okresnom kole hry Plameň</t>
  </si>
  <si>
    <t>Sponzori POMH:</t>
  </si>
  <si>
    <t xml:space="preserve"> FLORIAN, s.r.o., MARTIN - POŽIARNA OCHRANA   -  www.florian.sk</t>
  </si>
  <si>
    <t>Poľnohospodárske družstvo - Batizovce, Cukrová vata &amp; netradičné cukrovinky - vatacukr@seznam.cz</t>
  </si>
  <si>
    <t>Výsledky a foto :  www.ovdpopoprad.717.cz ,   www.podtatranskahl.sk</t>
  </si>
  <si>
    <t>Za správnosť zodpovedá:</t>
  </si>
  <si>
    <t>Ondrej Klimo, Dušan Brutovský</t>
  </si>
  <si>
    <t>sčítací komisári</t>
  </si>
  <si>
    <t xml:space="preserve"> PODTATRANSKÁ OLYMPIÁDA MLADÝCH HASIČOV - 14. ROČNÍK - ROK 2014 - súťaž č.11</t>
  </si>
  <si>
    <t xml:space="preserve">SÚŤAŽ KOLEKTÍVOV MLADÝCH HASIČOV </t>
  </si>
  <si>
    <t>PREHĽAD VÍŤAZOV</t>
  </si>
  <si>
    <t>Rok</t>
  </si>
  <si>
    <t>Roč</t>
  </si>
  <si>
    <t>KMH - kat.chlapci</t>
  </si>
  <si>
    <t xml:space="preserve">počet </t>
  </si>
  <si>
    <t>KMH - kat.dievčatá</t>
  </si>
  <si>
    <t>Spolu</t>
  </si>
  <si>
    <t>ník</t>
  </si>
  <si>
    <t>druž.</t>
  </si>
  <si>
    <t xml:space="preserve"> </t>
  </si>
  <si>
    <t>DHZ Spišská Stará Ves</t>
  </si>
  <si>
    <t>DHZ ZŠ Šuňava VI.</t>
  </si>
  <si>
    <t>*</t>
  </si>
  <si>
    <t>DHZ Ľubica I.</t>
  </si>
  <si>
    <t>DHZ Poprad - ZŠ Veľká</t>
  </si>
  <si>
    <t xml:space="preserve"> Súťaž mladých hasičov - Memoriál Ing. Pavla Rumlera</t>
  </si>
  <si>
    <t>16.</t>
  </si>
  <si>
    <t>17.</t>
  </si>
  <si>
    <t>18.</t>
  </si>
  <si>
    <t>Memoriál Ing. Pavla Rumlera</t>
  </si>
  <si>
    <t>8.11.</t>
  </si>
  <si>
    <t>Zodpovední: Ondrej Klimo, Dušan Brutovský</t>
  </si>
  <si>
    <t>sčítací komisári OLMH</t>
  </si>
  <si>
    <t>Sracoval: Mgr. Lucia Rušinová</t>
  </si>
</sst>
</file>

<file path=xl/styles.xml><?xml version="1.0" encoding="utf-8"?>
<styleSheet xmlns="http://schemas.openxmlformats.org/spreadsheetml/2006/main">
  <numFmts count="1">
    <numFmt numFmtId="164" formatCode="\+\ 0.0"/>
  </numFmts>
  <fonts count="16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color indexed="17"/>
      <name val="Arial CE"/>
      <charset val="238"/>
    </font>
    <font>
      <b/>
      <sz val="10"/>
      <name val="Arial CE"/>
      <family val="2"/>
      <charset val="238"/>
    </font>
    <font>
      <b/>
      <sz val="2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color indexed="10"/>
      <name val="Arial CE"/>
      <family val="2"/>
      <charset val="238"/>
    </font>
    <font>
      <b/>
      <sz val="10"/>
      <color indexed="60"/>
      <name val="Arial CE"/>
      <family val="2"/>
      <charset val="238"/>
    </font>
    <font>
      <sz val="12"/>
      <color indexed="12"/>
      <name val="Cambria"/>
      <family val="1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3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left"/>
    </xf>
    <xf numFmtId="2" fontId="3" fillId="0" borderId="40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49" fontId="8" fillId="2" borderId="17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/>
    </xf>
    <xf numFmtId="49" fontId="8" fillId="2" borderId="4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14" fontId="10" fillId="0" borderId="46" xfId="0" applyNumberFormat="1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0" fillId="0" borderId="35" xfId="0" applyBorder="1"/>
    <xf numFmtId="49" fontId="8" fillId="2" borderId="29" xfId="0" applyNumberFormat="1" applyFont="1" applyFill="1" applyBorder="1" applyAlignment="1">
      <alignment horizontal="center"/>
    </xf>
    <xf numFmtId="49" fontId="8" fillId="0" borderId="49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16" fontId="8" fillId="0" borderId="5" xfId="0" applyNumberFormat="1" applyFont="1" applyFill="1" applyBorder="1" applyAlignment="1">
      <alignment horizontal="center"/>
    </xf>
    <xf numFmtId="16" fontId="8" fillId="2" borderId="37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0" fillId="0" borderId="14" xfId="0" applyBorder="1"/>
    <xf numFmtId="0" fontId="10" fillId="0" borderId="51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2" fillId="0" borderId="15" xfId="0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2" fillId="0" borderId="25" xfId="0" applyFont="1" applyFill="1" applyBorder="1"/>
    <xf numFmtId="0" fontId="6" fillId="0" borderId="20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12" fillId="0" borderId="19" xfId="0" applyFont="1" applyFill="1" applyBorder="1"/>
    <xf numFmtId="0" fontId="13" fillId="0" borderId="52" xfId="0" applyFont="1" applyFill="1" applyBorder="1" applyAlignment="1">
      <alignment horizontal="center"/>
    </xf>
    <xf numFmtId="0" fontId="12" fillId="0" borderId="29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2" fillId="0" borderId="38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horizontal="center"/>
    </xf>
    <xf numFmtId="0" fontId="6" fillId="2" borderId="38" xfId="0" applyNumberFormat="1" applyFont="1" applyFill="1" applyBorder="1" applyAlignment="1">
      <alignment horizontal="center"/>
    </xf>
    <xf numFmtId="0" fontId="12" fillId="0" borderId="10" xfId="0" applyFont="1" applyFill="1" applyBorder="1"/>
    <xf numFmtId="0" fontId="6" fillId="0" borderId="60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0" fillId="5" borderId="61" xfId="0" applyFont="1" applyFill="1" applyBorder="1"/>
    <xf numFmtId="0" fontId="10" fillId="5" borderId="62" xfId="0" applyFont="1" applyFill="1" applyBorder="1" applyAlignment="1">
      <alignment horizontal="center"/>
    </xf>
    <xf numFmtId="0" fontId="10" fillId="5" borderId="63" xfId="0" applyFont="1" applyFill="1" applyBorder="1" applyAlignment="1">
      <alignment horizontal="center"/>
    </xf>
    <xf numFmtId="0" fontId="10" fillId="5" borderId="64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2" xfId="0" applyFont="1" applyFill="1" applyBorder="1" applyAlignment="1">
      <alignment horizontal="center"/>
    </xf>
    <xf numFmtId="0" fontId="10" fillId="5" borderId="65" xfId="0" applyFont="1" applyFill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6" fillId="2" borderId="66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/>
    </xf>
    <xf numFmtId="0" fontId="6" fillId="2" borderId="49" xfId="0" applyFont="1" applyFill="1" applyBorder="1"/>
    <xf numFmtId="0" fontId="6" fillId="2" borderId="47" xfId="0" applyFont="1" applyFill="1" applyBorder="1" applyAlignment="1">
      <alignment horizontal="center"/>
    </xf>
    <xf numFmtId="0" fontId="6" fillId="2" borderId="47" xfId="0" applyFont="1" applyFill="1" applyBorder="1"/>
    <xf numFmtId="0" fontId="6" fillId="2" borderId="35" xfId="0" applyFont="1" applyFill="1" applyBorder="1"/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Border="1"/>
    <xf numFmtId="2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44" xfId="0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43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5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333376</xdr:colOff>
      <xdr:row>0</xdr:row>
      <xdr:rowOff>35719</xdr:rowOff>
    </xdr:from>
    <xdr:to>
      <xdr:col>15</xdr:col>
      <xdr:colOff>246857</xdr:colOff>
      <xdr:row>2</xdr:row>
      <xdr:rowOff>202406</xdr:rowOff>
    </xdr:to>
    <xdr:pic>
      <xdr:nvPicPr>
        <xdr:cNvPr id="2" name="Picture 1" descr="Súbor:Poprad CoA - new version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1" y="35719"/>
          <a:ext cx="520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238126</xdr:colOff>
      <xdr:row>0</xdr:row>
      <xdr:rowOff>0</xdr:rowOff>
    </xdr:from>
    <xdr:to>
      <xdr:col>1</xdr:col>
      <xdr:colOff>97687</xdr:colOff>
      <xdr:row>2</xdr:row>
      <xdr:rowOff>190499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6" y="0"/>
          <a:ext cx="466780" cy="595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2047875</xdr:colOff>
      <xdr:row>49</xdr:row>
      <xdr:rowOff>47625</xdr:rowOff>
    </xdr:from>
    <xdr:to>
      <xdr:col>6</xdr:col>
      <xdr:colOff>314325</xdr:colOff>
      <xdr:row>51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9744075"/>
          <a:ext cx="21526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0</xdr:row>
      <xdr:rowOff>66675</xdr:rowOff>
    </xdr:from>
    <xdr:to>
      <xdr:col>1</xdr:col>
      <xdr:colOff>476250</xdr:colOff>
      <xdr:row>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2000" contrast="36000"/>
        </a:blip>
        <a:srcRect/>
        <a:stretch>
          <a:fillRect/>
        </a:stretch>
      </xdr:blipFill>
      <xdr:spPr bwMode="auto">
        <a:xfrm>
          <a:off x="371475" y="66675"/>
          <a:ext cx="419100" cy="542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showGridLines="0" tabSelected="1" zoomScale="80" zoomScaleNormal="80" workbookViewId="0">
      <selection activeCell="A29" sqref="A29"/>
    </sheetView>
  </sheetViews>
  <sheetFormatPr defaultRowHeight="15"/>
  <cols>
    <col min="3" max="3" width="28" customWidth="1"/>
  </cols>
  <sheetData>
    <row r="1" spans="1:16" ht="15.75">
      <c r="A1" s="160" t="s">
        <v>161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</row>
    <row r="2" spans="1:16" ht="15.75">
      <c r="A2" s="163" t="s">
        <v>178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</row>
    <row r="3" spans="1:16" ht="16.5" thickBot="1">
      <c r="A3" s="166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6" ht="16.5" thickBot="1">
      <c r="A4" s="172" t="s">
        <v>47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1:16" ht="15.75">
      <c r="A5" s="1" t="s">
        <v>0</v>
      </c>
      <c r="B5" s="1" t="s">
        <v>1</v>
      </c>
      <c r="C5" s="169" t="s">
        <v>2</v>
      </c>
      <c r="D5" s="171" t="s">
        <v>3</v>
      </c>
      <c r="E5" s="171"/>
      <c r="F5" s="171"/>
      <c r="G5" s="171" t="s">
        <v>4</v>
      </c>
      <c r="H5" s="171"/>
      <c r="I5" s="171"/>
      <c r="J5" s="171" t="s">
        <v>5</v>
      </c>
      <c r="K5" s="171"/>
      <c r="L5" s="171"/>
      <c r="M5" s="2" t="s">
        <v>6</v>
      </c>
      <c r="N5" s="3" t="s">
        <v>7</v>
      </c>
      <c r="O5" s="1"/>
      <c r="P5" s="1" t="s">
        <v>8</v>
      </c>
    </row>
    <row r="6" spans="1:16" ht="16.5" thickBot="1">
      <c r="A6" s="4"/>
      <c r="B6" s="4" t="s">
        <v>9</v>
      </c>
      <c r="C6" s="170"/>
      <c r="D6" s="5" t="s">
        <v>10</v>
      </c>
      <c r="E6" s="5" t="s">
        <v>11</v>
      </c>
      <c r="F6" s="5" t="s">
        <v>7</v>
      </c>
      <c r="G6" s="5" t="s">
        <v>10</v>
      </c>
      <c r="H6" s="5" t="s">
        <v>11</v>
      </c>
      <c r="I6" s="5" t="s">
        <v>7</v>
      </c>
      <c r="J6" s="5" t="s">
        <v>10</v>
      </c>
      <c r="K6" s="5" t="s">
        <v>11</v>
      </c>
      <c r="L6" s="5" t="s">
        <v>7</v>
      </c>
      <c r="M6" s="6" t="s">
        <v>12</v>
      </c>
      <c r="N6" s="7" t="s">
        <v>13</v>
      </c>
      <c r="O6" s="4" t="s">
        <v>14</v>
      </c>
      <c r="P6" s="4" t="s">
        <v>15</v>
      </c>
    </row>
    <row r="7" spans="1:16" ht="15.75">
      <c r="A7" s="8" t="s">
        <v>16</v>
      </c>
      <c r="B7" s="9">
        <v>20</v>
      </c>
      <c r="C7" s="10" t="s">
        <v>22</v>
      </c>
      <c r="D7" s="32">
        <v>41.38</v>
      </c>
      <c r="E7" s="11">
        <v>0</v>
      </c>
      <c r="F7" s="32">
        <f t="shared" ref="F7:F24" si="0">D7+E7</f>
        <v>41.38</v>
      </c>
      <c r="G7" s="32">
        <v>25.07</v>
      </c>
      <c r="H7" s="11">
        <v>0</v>
      </c>
      <c r="I7" s="32">
        <f t="shared" ref="I7:I24" si="1">G7+H7</f>
        <v>25.07</v>
      </c>
      <c r="J7" s="32">
        <v>49.2</v>
      </c>
      <c r="K7" s="11">
        <v>0</v>
      </c>
      <c r="L7" s="32">
        <f t="shared" ref="L7:L24" si="2">J7+K7</f>
        <v>49.2</v>
      </c>
      <c r="M7" s="11">
        <v>-2</v>
      </c>
      <c r="N7" s="36">
        <f t="shared" ref="N7:N24" si="3">F7+I7+L7+M7</f>
        <v>113.65</v>
      </c>
      <c r="O7" s="12">
        <f t="shared" ref="O7:O24" si="4">N7-$N$7</f>
        <v>0</v>
      </c>
      <c r="P7" s="13" t="s">
        <v>46</v>
      </c>
    </row>
    <row r="8" spans="1:16" ht="15.75">
      <c r="A8" s="38" t="s">
        <v>17</v>
      </c>
      <c r="B8" s="15">
        <v>4</v>
      </c>
      <c r="C8" s="16" t="s">
        <v>112</v>
      </c>
      <c r="D8" s="33">
        <v>41.53</v>
      </c>
      <c r="E8" s="17">
        <v>0</v>
      </c>
      <c r="F8" s="33">
        <f t="shared" si="0"/>
        <v>41.53</v>
      </c>
      <c r="G8" s="33">
        <v>24.56</v>
      </c>
      <c r="H8" s="17">
        <v>0</v>
      </c>
      <c r="I8" s="33">
        <f t="shared" si="1"/>
        <v>24.56</v>
      </c>
      <c r="J8" s="33">
        <v>53.23</v>
      </c>
      <c r="K8" s="17">
        <v>0</v>
      </c>
      <c r="L8" s="33">
        <f t="shared" si="2"/>
        <v>53.23</v>
      </c>
      <c r="M8" s="17">
        <v>-4</v>
      </c>
      <c r="N8" s="49">
        <f t="shared" si="3"/>
        <v>115.32</v>
      </c>
      <c r="O8" s="46">
        <f t="shared" si="4"/>
        <v>1.6699999999999875</v>
      </c>
      <c r="P8" s="19">
        <v>10</v>
      </c>
    </row>
    <row r="9" spans="1:16" ht="15.75">
      <c r="A9" s="14" t="s">
        <v>18</v>
      </c>
      <c r="B9" s="15">
        <v>36</v>
      </c>
      <c r="C9" s="16" t="s">
        <v>44</v>
      </c>
      <c r="D9" s="33">
        <v>43.59</v>
      </c>
      <c r="E9" s="17">
        <v>0</v>
      </c>
      <c r="F9" s="33">
        <f t="shared" si="0"/>
        <v>43.59</v>
      </c>
      <c r="G9" s="33">
        <v>29.94</v>
      </c>
      <c r="H9" s="17">
        <v>0</v>
      </c>
      <c r="I9" s="33">
        <f t="shared" si="1"/>
        <v>29.94</v>
      </c>
      <c r="J9" s="33">
        <v>58.57</v>
      </c>
      <c r="K9" s="17">
        <v>0</v>
      </c>
      <c r="L9" s="33">
        <f t="shared" si="2"/>
        <v>58.57</v>
      </c>
      <c r="M9" s="17">
        <v>-6</v>
      </c>
      <c r="N9" s="49">
        <f t="shared" si="3"/>
        <v>126.1</v>
      </c>
      <c r="O9" s="46">
        <f t="shared" si="4"/>
        <v>12.449999999999989</v>
      </c>
      <c r="P9" s="19" t="s">
        <v>46</v>
      </c>
    </row>
    <row r="10" spans="1:16" ht="15.75">
      <c r="A10" s="38" t="s">
        <v>109</v>
      </c>
      <c r="B10" s="15">
        <v>9</v>
      </c>
      <c r="C10" s="16" t="s">
        <v>27</v>
      </c>
      <c r="D10" s="33">
        <v>48.07</v>
      </c>
      <c r="E10" s="17">
        <v>5</v>
      </c>
      <c r="F10" s="33">
        <f t="shared" si="0"/>
        <v>53.07</v>
      </c>
      <c r="G10" s="33">
        <v>25.84</v>
      </c>
      <c r="H10" s="17">
        <v>0</v>
      </c>
      <c r="I10" s="33">
        <f t="shared" si="1"/>
        <v>25.84</v>
      </c>
      <c r="J10" s="33">
        <v>57.17</v>
      </c>
      <c r="K10" s="17">
        <v>0</v>
      </c>
      <c r="L10" s="33">
        <f t="shared" si="2"/>
        <v>57.17</v>
      </c>
      <c r="M10" s="17">
        <v>-6</v>
      </c>
      <c r="N10" s="49">
        <f t="shared" si="3"/>
        <v>130.07999999999998</v>
      </c>
      <c r="O10" s="46">
        <f t="shared" si="4"/>
        <v>16.429999999999978</v>
      </c>
      <c r="P10" s="19">
        <v>9</v>
      </c>
    </row>
    <row r="11" spans="1:16" ht="15.75">
      <c r="A11" s="14" t="s">
        <v>111</v>
      </c>
      <c r="B11" s="15">
        <v>14</v>
      </c>
      <c r="C11" s="16" t="s">
        <v>30</v>
      </c>
      <c r="D11" s="33">
        <v>45</v>
      </c>
      <c r="E11" s="17">
        <v>0</v>
      </c>
      <c r="F11" s="33">
        <f t="shared" si="0"/>
        <v>45</v>
      </c>
      <c r="G11" s="33">
        <v>24.69</v>
      </c>
      <c r="H11" s="17">
        <v>5</v>
      </c>
      <c r="I11" s="33">
        <f t="shared" si="1"/>
        <v>29.69</v>
      </c>
      <c r="J11" s="33">
        <v>61.96</v>
      </c>
      <c r="K11" s="17">
        <v>0</v>
      </c>
      <c r="L11" s="33">
        <f t="shared" si="2"/>
        <v>61.96</v>
      </c>
      <c r="M11" s="17">
        <v>-2</v>
      </c>
      <c r="N11" s="49">
        <f t="shared" si="3"/>
        <v>134.65</v>
      </c>
      <c r="O11" s="46">
        <f t="shared" si="4"/>
        <v>21</v>
      </c>
      <c r="P11" s="19">
        <v>8</v>
      </c>
    </row>
    <row r="12" spans="1:16" ht="15.75">
      <c r="A12" s="38" t="s">
        <v>113</v>
      </c>
      <c r="B12" s="15">
        <v>25</v>
      </c>
      <c r="C12" s="16" t="s">
        <v>39</v>
      </c>
      <c r="D12" s="33">
        <v>43.63</v>
      </c>
      <c r="E12" s="17">
        <v>0</v>
      </c>
      <c r="F12" s="33">
        <f t="shared" si="0"/>
        <v>43.63</v>
      </c>
      <c r="G12" s="33">
        <v>34.53</v>
      </c>
      <c r="H12" s="17">
        <v>0</v>
      </c>
      <c r="I12" s="33">
        <f t="shared" si="1"/>
        <v>34.53</v>
      </c>
      <c r="J12" s="33">
        <v>58.74</v>
      </c>
      <c r="K12" s="17">
        <v>0</v>
      </c>
      <c r="L12" s="33">
        <f t="shared" si="2"/>
        <v>58.74</v>
      </c>
      <c r="M12" s="17">
        <v>-2</v>
      </c>
      <c r="N12" s="49">
        <f t="shared" si="3"/>
        <v>134.9</v>
      </c>
      <c r="O12" s="46">
        <f t="shared" si="4"/>
        <v>21.25</v>
      </c>
      <c r="P12" s="19">
        <v>7</v>
      </c>
    </row>
    <row r="13" spans="1:16" ht="15.75">
      <c r="A13" s="14" t="s">
        <v>115</v>
      </c>
      <c r="B13" s="15">
        <v>1</v>
      </c>
      <c r="C13" s="16" t="s">
        <v>177</v>
      </c>
      <c r="D13" s="33">
        <v>48.01</v>
      </c>
      <c r="E13" s="17">
        <v>0</v>
      </c>
      <c r="F13" s="33">
        <f t="shared" si="0"/>
        <v>48.01</v>
      </c>
      <c r="G13" s="33">
        <v>33.840000000000003</v>
      </c>
      <c r="H13" s="17">
        <v>0</v>
      </c>
      <c r="I13" s="33">
        <f t="shared" si="1"/>
        <v>33.840000000000003</v>
      </c>
      <c r="J13" s="33">
        <v>65.7</v>
      </c>
      <c r="K13" s="17">
        <v>0</v>
      </c>
      <c r="L13" s="33">
        <f t="shared" si="2"/>
        <v>65.7</v>
      </c>
      <c r="M13" s="17">
        <v>-8</v>
      </c>
      <c r="N13" s="49">
        <f t="shared" si="3"/>
        <v>139.55000000000001</v>
      </c>
      <c r="O13" s="46">
        <f t="shared" si="4"/>
        <v>25.900000000000006</v>
      </c>
      <c r="P13" s="19">
        <v>6</v>
      </c>
    </row>
    <row r="14" spans="1:16" ht="15.75">
      <c r="A14" s="38" t="s">
        <v>117</v>
      </c>
      <c r="B14" s="15">
        <v>24</v>
      </c>
      <c r="C14" s="16" t="s">
        <v>38</v>
      </c>
      <c r="D14" s="33">
        <v>50.39</v>
      </c>
      <c r="E14" s="17">
        <v>0</v>
      </c>
      <c r="F14" s="33">
        <f t="shared" si="0"/>
        <v>50.39</v>
      </c>
      <c r="G14" s="33">
        <v>32.119999999999997</v>
      </c>
      <c r="H14" s="17">
        <v>0</v>
      </c>
      <c r="I14" s="33">
        <f t="shared" si="1"/>
        <v>32.119999999999997</v>
      </c>
      <c r="J14" s="33">
        <v>65.52</v>
      </c>
      <c r="K14" s="17">
        <v>0</v>
      </c>
      <c r="L14" s="33">
        <f t="shared" si="2"/>
        <v>65.52</v>
      </c>
      <c r="M14" s="17">
        <v>-8</v>
      </c>
      <c r="N14" s="49">
        <f t="shared" si="3"/>
        <v>140.02999999999997</v>
      </c>
      <c r="O14" s="46">
        <f t="shared" si="4"/>
        <v>26.379999999999967</v>
      </c>
      <c r="P14" s="19" t="s">
        <v>46</v>
      </c>
    </row>
    <row r="15" spans="1:16" ht="15.75">
      <c r="A15" s="14" t="s">
        <v>118</v>
      </c>
      <c r="B15" s="15">
        <v>5</v>
      </c>
      <c r="C15" s="16" t="s">
        <v>107</v>
      </c>
      <c r="D15" s="33">
        <v>53.67</v>
      </c>
      <c r="E15" s="17">
        <v>0</v>
      </c>
      <c r="F15" s="33">
        <f t="shared" si="0"/>
        <v>53.67</v>
      </c>
      <c r="G15" s="33">
        <v>31.84</v>
      </c>
      <c r="H15" s="17">
        <v>0</v>
      </c>
      <c r="I15" s="33">
        <f t="shared" si="1"/>
        <v>31.84</v>
      </c>
      <c r="J15" s="33">
        <v>66.92</v>
      </c>
      <c r="K15" s="17">
        <v>0</v>
      </c>
      <c r="L15" s="33">
        <f t="shared" si="2"/>
        <v>66.92</v>
      </c>
      <c r="M15" s="17">
        <v>-10</v>
      </c>
      <c r="N15" s="49">
        <f t="shared" si="3"/>
        <v>142.43</v>
      </c>
      <c r="O15" s="46">
        <f t="shared" si="4"/>
        <v>28.78</v>
      </c>
      <c r="P15" s="19">
        <v>5</v>
      </c>
    </row>
    <row r="16" spans="1:16" ht="15.75">
      <c r="A16" s="38" t="s">
        <v>120</v>
      </c>
      <c r="B16" s="15">
        <v>16</v>
      </c>
      <c r="C16" s="16" t="s">
        <v>32</v>
      </c>
      <c r="D16" s="33">
        <v>52.58</v>
      </c>
      <c r="E16" s="17">
        <v>0</v>
      </c>
      <c r="F16" s="33">
        <f t="shared" si="0"/>
        <v>52.58</v>
      </c>
      <c r="G16" s="33">
        <v>41.31</v>
      </c>
      <c r="H16" s="17">
        <v>5</v>
      </c>
      <c r="I16" s="33">
        <f t="shared" si="1"/>
        <v>46.31</v>
      </c>
      <c r="J16" s="33">
        <v>65.92</v>
      </c>
      <c r="K16" s="17">
        <v>0</v>
      </c>
      <c r="L16" s="33">
        <f t="shared" si="2"/>
        <v>65.92</v>
      </c>
      <c r="M16" s="17">
        <v>-12</v>
      </c>
      <c r="N16" s="49">
        <f t="shared" si="3"/>
        <v>152.81</v>
      </c>
      <c r="O16" s="46">
        <f t="shared" si="4"/>
        <v>39.159999999999997</v>
      </c>
      <c r="P16" s="19" t="s">
        <v>46</v>
      </c>
    </row>
    <row r="17" spans="1:16" ht="15.75">
      <c r="A17" s="14" t="s">
        <v>122</v>
      </c>
      <c r="B17" s="15">
        <v>23</v>
      </c>
      <c r="C17" s="16" t="s">
        <v>37</v>
      </c>
      <c r="D17" s="33">
        <v>53.97</v>
      </c>
      <c r="E17" s="17">
        <v>0</v>
      </c>
      <c r="F17" s="33">
        <f t="shared" si="0"/>
        <v>53.97</v>
      </c>
      <c r="G17" s="33">
        <v>31.66</v>
      </c>
      <c r="H17" s="17">
        <v>5</v>
      </c>
      <c r="I17" s="33">
        <f t="shared" si="1"/>
        <v>36.659999999999997</v>
      </c>
      <c r="J17" s="33">
        <v>68.599999999999994</v>
      </c>
      <c r="K17" s="17">
        <v>0</v>
      </c>
      <c r="L17" s="33">
        <f t="shared" si="2"/>
        <v>68.599999999999994</v>
      </c>
      <c r="M17" s="17">
        <v>-6</v>
      </c>
      <c r="N17" s="37">
        <f t="shared" si="3"/>
        <v>153.22999999999999</v>
      </c>
      <c r="O17" s="18">
        <f t="shared" si="4"/>
        <v>39.579999999999984</v>
      </c>
      <c r="P17" s="19">
        <v>4</v>
      </c>
    </row>
    <row r="18" spans="1:16" ht="15.75">
      <c r="A18" s="14" t="s">
        <v>123</v>
      </c>
      <c r="B18" s="15">
        <v>29</v>
      </c>
      <c r="C18" s="16" t="s">
        <v>41</v>
      </c>
      <c r="D18" s="33">
        <v>50.09</v>
      </c>
      <c r="E18" s="17">
        <v>5</v>
      </c>
      <c r="F18" s="33">
        <f t="shared" si="0"/>
        <v>55.09</v>
      </c>
      <c r="G18" s="33">
        <v>39.69</v>
      </c>
      <c r="H18" s="17">
        <v>5</v>
      </c>
      <c r="I18" s="33">
        <f t="shared" si="1"/>
        <v>44.69</v>
      </c>
      <c r="J18" s="33">
        <v>66.75</v>
      </c>
      <c r="K18" s="17">
        <v>0</v>
      </c>
      <c r="L18" s="33">
        <f t="shared" si="2"/>
        <v>66.75</v>
      </c>
      <c r="M18" s="17">
        <v>-8</v>
      </c>
      <c r="N18" s="49">
        <f t="shared" si="3"/>
        <v>158.53</v>
      </c>
      <c r="O18" s="46">
        <f t="shared" si="4"/>
        <v>44.879999999999995</v>
      </c>
      <c r="P18" s="19">
        <v>3</v>
      </c>
    </row>
    <row r="19" spans="1:16" ht="15.75">
      <c r="A19" s="14" t="s">
        <v>124</v>
      </c>
      <c r="B19" s="15">
        <v>3</v>
      </c>
      <c r="C19" s="16" t="s">
        <v>45</v>
      </c>
      <c r="D19" s="33">
        <v>52.3</v>
      </c>
      <c r="E19" s="17">
        <v>0</v>
      </c>
      <c r="F19" s="33">
        <f t="shared" si="0"/>
        <v>52.3</v>
      </c>
      <c r="G19" s="33">
        <v>46.28</v>
      </c>
      <c r="H19" s="17">
        <v>0</v>
      </c>
      <c r="I19" s="33">
        <f t="shared" si="1"/>
        <v>46.28</v>
      </c>
      <c r="J19" s="33">
        <v>72.650000000000006</v>
      </c>
      <c r="K19" s="17">
        <v>5</v>
      </c>
      <c r="L19" s="33">
        <f t="shared" si="2"/>
        <v>77.650000000000006</v>
      </c>
      <c r="M19" s="17">
        <v>-12</v>
      </c>
      <c r="N19" s="49">
        <f t="shared" si="3"/>
        <v>164.23000000000002</v>
      </c>
      <c r="O19" s="46">
        <f t="shared" si="4"/>
        <v>50.580000000000013</v>
      </c>
      <c r="P19" s="19">
        <v>2</v>
      </c>
    </row>
    <row r="20" spans="1:16" ht="15.75">
      <c r="A20" s="14" t="s">
        <v>126</v>
      </c>
      <c r="B20" s="15">
        <v>22</v>
      </c>
      <c r="C20" s="16" t="s">
        <v>35</v>
      </c>
      <c r="D20" s="33">
        <v>56.3</v>
      </c>
      <c r="E20" s="17">
        <v>0</v>
      </c>
      <c r="F20" s="33">
        <f t="shared" si="0"/>
        <v>56.3</v>
      </c>
      <c r="G20" s="33">
        <v>41.24</v>
      </c>
      <c r="H20" s="17">
        <v>5</v>
      </c>
      <c r="I20" s="33">
        <f t="shared" si="1"/>
        <v>46.24</v>
      </c>
      <c r="J20" s="33">
        <v>81.75</v>
      </c>
      <c r="K20" s="17">
        <v>0</v>
      </c>
      <c r="L20" s="33">
        <f t="shared" si="2"/>
        <v>81.75</v>
      </c>
      <c r="M20" s="17">
        <v>-10</v>
      </c>
      <c r="N20" s="49">
        <f t="shared" si="3"/>
        <v>174.29</v>
      </c>
      <c r="O20" s="46">
        <f t="shared" si="4"/>
        <v>60.639999999999986</v>
      </c>
      <c r="P20" s="19">
        <v>1</v>
      </c>
    </row>
    <row r="21" spans="1:16" ht="15.75">
      <c r="A21" s="14" t="s">
        <v>128</v>
      </c>
      <c r="B21" s="20">
        <v>28</v>
      </c>
      <c r="C21" s="21" t="s">
        <v>40</v>
      </c>
      <c r="D21" s="34">
        <v>56.28</v>
      </c>
      <c r="E21" s="22">
        <v>0</v>
      </c>
      <c r="F21" s="33">
        <f t="shared" si="0"/>
        <v>56.28</v>
      </c>
      <c r="G21" s="34">
        <v>44.63</v>
      </c>
      <c r="H21" s="22">
        <v>5</v>
      </c>
      <c r="I21" s="33">
        <f t="shared" si="1"/>
        <v>49.63</v>
      </c>
      <c r="J21" s="34">
        <v>83.42</v>
      </c>
      <c r="K21" s="22">
        <v>5</v>
      </c>
      <c r="L21" s="33">
        <f t="shared" si="2"/>
        <v>88.42</v>
      </c>
      <c r="M21" s="22">
        <v>-12</v>
      </c>
      <c r="N21" s="49">
        <f t="shared" si="3"/>
        <v>182.32999999999998</v>
      </c>
      <c r="O21" s="46">
        <f t="shared" si="4"/>
        <v>68.679999999999978</v>
      </c>
      <c r="P21" s="23" t="s">
        <v>46</v>
      </c>
    </row>
    <row r="22" spans="1:16" ht="15.75">
      <c r="A22" s="14" t="s">
        <v>179</v>
      </c>
      <c r="B22" s="20">
        <v>12</v>
      </c>
      <c r="C22" s="21" t="s">
        <v>29</v>
      </c>
      <c r="D22" s="34">
        <v>54.31</v>
      </c>
      <c r="E22" s="22">
        <v>0</v>
      </c>
      <c r="F22" s="35">
        <f t="shared" si="0"/>
        <v>54.31</v>
      </c>
      <c r="G22" s="34">
        <v>50.38</v>
      </c>
      <c r="H22" s="22">
        <v>10</v>
      </c>
      <c r="I22" s="33">
        <f t="shared" si="1"/>
        <v>60.38</v>
      </c>
      <c r="J22" s="34">
        <v>70.61</v>
      </c>
      <c r="K22" s="22">
        <v>5</v>
      </c>
      <c r="L22" s="33">
        <f t="shared" si="2"/>
        <v>75.61</v>
      </c>
      <c r="M22" s="22">
        <v>-4</v>
      </c>
      <c r="N22" s="49">
        <f t="shared" si="3"/>
        <v>186.3</v>
      </c>
      <c r="O22" s="46">
        <f t="shared" si="4"/>
        <v>72.650000000000006</v>
      </c>
      <c r="P22" s="23">
        <v>1</v>
      </c>
    </row>
    <row r="23" spans="1:16" ht="15.75">
      <c r="A23" s="14" t="s">
        <v>180</v>
      </c>
      <c r="B23" s="20">
        <v>15</v>
      </c>
      <c r="C23" s="21" t="s">
        <v>31</v>
      </c>
      <c r="D23" s="34">
        <v>67.22</v>
      </c>
      <c r="E23" s="22">
        <v>0</v>
      </c>
      <c r="F23" s="35">
        <f t="shared" si="0"/>
        <v>67.22</v>
      </c>
      <c r="G23" s="34">
        <v>60.53</v>
      </c>
      <c r="H23" s="22">
        <v>0</v>
      </c>
      <c r="I23" s="33">
        <f t="shared" si="1"/>
        <v>60.53</v>
      </c>
      <c r="J23" s="34">
        <v>95.23</v>
      </c>
      <c r="K23" s="22">
        <v>0</v>
      </c>
      <c r="L23" s="33">
        <f t="shared" si="2"/>
        <v>95.23</v>
      </c>
      <c r="M23" s="22">
        <v>-18</v>
      </c>
      <c r="N23" s="49">
        <f t="shared" si="3"/>
        <v>204.98000000000002</v>
      </c>
      <c r="O23" s="46">
        <f t="shared" si="4"/>
        <v>91.330000000000013</v>
      </c>
      <c r="P23" s="23" t="s">
        <v>46</v>
      </c>
    </row>
    <row r="24" spans="1:16" ht="16.5" thickBot="1">
      <c r="A24" s="14" t="s">
        <v>181</v>
      </c>
      <c r="B24" s="24">
        <v>31</v>
      </c>
      <c r="C24" s="21" t="s">
        <v>43</v>
      </c>
      <c r="D24" s="34">
        <v>53.44</v>
      </c>
      <c r="E24" s="22">
        <v>5</v>
      </c>
      <c r="F24" s="35">
        <f t="shared" si="0"/>
        <v>58.44</v>
      </c>
      <c r="G24" s="34">
        <v>75.349999999999994</v>
      </c>
      <c r="H24" s="22">
        <v>0</v>
      </c>
      <c r="I24" s="35">
        <f t="shared" si="1"/>
        <v>75.349999999999994</v>
      </c>
      <c r="J24" s="34">
        <v>72.319999999999993</v>
      </c>
      <c r="K24" s="22">
        <v>10</v>
      </c>
      <c r="L24" s="35">
        <f t="shared" si="2"/>
        <v>82.32</v>
      </c>
      <c r="M24" s="22">
        <v>-6</v>
      </c>
      <c r="N24" s="37">
        <f t="shared" si="3"/>
        <v>210.10999999999999</v>
      </c>
      <c r="O24" s="18">
        <f t="shared" si="4"/>
        <v>96.45999999999998</v>
      </c>
      <c r="P24" s="23" t="s">
        <v>46</v>
      </c>
    </row>
    <row r="25" spans="1:16" ht="16.5" thickBot="1">
      <c r="A25" s="172" t="s">
        <v>23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4"/>
    </row>
    <row r="26" spans="1:16" ht="15.75">
      <c r="A26" s="1" t="s">
        <v>0</v>
      </c>
      <c r="B26" s="1" t="s">
        <v>1</v>
      </c>
      <c r="C26" s="169" t="s">
        <v>19</v>
      </c>
      <c r="D26" s="171" t="s">
        <v>3</v>
      </c>
      <c r="E26" s="171"/>
      <c r="F26" s="171"/>
      <c r="G26" s="171" t="s">
        <v>4</v>
      </c>
      <c r="H26" s="171"/>
      <c r="I26" s="171"/>
      <c r="J26" s="171" t="s">
        <v>5</v>
      </c>
      <c r="K26" s="171"/>
      <c r="L26" s="171"/>
      <c r="M26" s="2" t="s">
        <v>20</v>
      </c>
      <c r="N26" s="3" t="s">
        <v>7</v>
      </c>
      <c r="O26" s="1"/>
      <c r="P26" s="1" t="s">
        <v>8</v>
      </c>
    </row>
    <row r="27" spans="1:16" ht="16.5" thickBot="1">
      <c r="A27" s="4"/>
      <c r="B27" s="4" t="s">
        <v>9</v>
      </c>
      <c r="C27" s="175"/>
      <c r="D27" s="25" t="s">
        <v>10</v>
      </c>
      <c r="E27" s="25" t="s">
        <v>11</v>
      </c>
      <c r="F27" s="25" t="s">
        <v>7</v>
      </c>
      <c r="G27" s="25" t="s">
        <v>10</v>
      </c>
      <c r="H27" s="25" t="s">
        <v>11</v>
      </c>
      <c r="I27" s="25" t="s">
        <v>7</v>
      </c>
      <c r="J27" s="25" t="s">
        <v>10</v>
      </c>
      <c r="K27" s="25" t="s">
        <v>11</v>
      </c>
      <c r="L27" s="25" t="s">
        <v>7</v>
      </c>
      <c r="M27" s="26" t="s">
        <v>12</v>
      </c>
      <c r="N27" s="27" t="s">
        <v>13</v>
      </c>
      <c r="O27" s="4" t="s">
        <v>14</v>
      </c>
      <c r="P27" s="4" t="s">
        <v>15</v>
      </c>
    </row>
    <row r="28" spans="1:16" ht="15.75">
      <c r="A28" s="8" t="s">
        <v>16</v>
      </c>
      <c r="B28" s="9">
        <v>18</v>
      </c>
      <c r="C28" s="10" t="s">
        <v>106</v>
      </c>
      <c r="D28" s="32">
        <v>41.05</v>
      </c>
      <c r="E28" s="11">
        <v>0</v>
      </c>
      <c r="F28" s="32">
        <f t="shared" ref="F28:F40" si="5">D28+E28</f>
        <v>41.05</v>
      </c>
      <c r="G28" s="32">
        <v>20.53</v>
      </c>
      <c r="H28" s="11">
        <v>0</v>
      </c>
      <c r="I28" s="32">
        <f t="shared" ref="I28:I40" si="6">G28+H28</f>
        <v>20.53</v>
      </c>
      <c r="J28" s="32">
        <v>53.13</v>
      </c>
      <c r="K28" s="11">
        <v>0</v>
      </c>
      <c r="L28" s="32">
        <f t="shared" ref="L28:L39" si="7">J28+K28</f>
        <v>53.13</v>
      </c>
      <c r="M28" s="11">
        <v>-4</v>
      </c>
      <c r="N28" s="36">
        <f t="shared" ref="N28:N39" si="8">F28+I28+L28+M28</f>
        <v>110.71000000000001</v>
      </c>
      <c r="O28" s="12">
        <f>N28-$N$28</f>
        <v>0</v>
      </c>
      <c r="P28" s="13">
        <v>10</v>
      </c>
    </row>
    <row r="29" spans="1:16" ht="15.75">
      <c r="A29" s="14" t="s">
        <v>17</v>
      </c>
      <c r="B29" s="28">
        <v>2</v>
      </c>
      <c r="C29" s="29" t="s">
        <v>27</v>
      </c>
      <c r="D29" s="35">
        <v>42.32</v>
      </c>
      <c r="E29" s="30">
        <v>0</v>
      </c>
      <c r="F29" s="33">
        <f t="shared" si="5"/>
        <v>42.32</v>
      </c>
      <c r="G29" s="35">
        <v>25.38</v>
      </c>
      <c r="H29" s="30">
        <v>0</v>
      </c>
      <c r="I29" s="33">
        <f t="shared" si="6"/>
        <v>25.38</v>
      </c>
      <c r="J29" s="35">
        <v>57.65</v>
      </c>
      <c r="K29" s="30">
        <v>0</v>
      </c>
      <c r="L29" s="33">
        <f t="shared" si="7"/>
        <v>57.65</v>
      </c>
      <c r="M29" s="30">
        <v>-4</v>
      </c>
      <c r="N29" s="37">
        <f t="shared" si="8"/>
        <v>121.35</v>
      </c>
      <c r="O29" s="18">
        <f t="shared" ref="O29:O39" si="9">N29-$N$28</f>
        <v>10.639999999999986</v>
      </c>
      <c r="P29" s="31">
        <v>9</v>
      </c>
    </row>
    <row r="30" spans="1:16" ht="15.75">
      <c r="A30" s="38" t="s">
        <v>18</v>
      </c>
      <c r="B30" s="15">
        <v>33</v>
      </c>
      <c r="C30" s="29" t="s">
        <v>107</v>
      </c>
      <c r="D30" s="35">
        <v>45.48</v>
      </c>
      <c r="E30" s="30">
        <v>0</v>
      </c>
      <c r="F30" s="33">
        <f t="shared" si="5"/>
        <v>45.48</v>
      </c>
      <c r="G30" s="35">
        <v>25.97</v>
      </c>
      <c r="H30" s="30">
        <v>0</v>
      </c>
      <c r="I30" s="33">
        <f t="shared" si="6"/>
        <v>25.97</v>
      </c>
      <c r="J30" s="35">
        <v>58.36</v>
      </c>
      <c r="K30" s="30">
        <v>0</v>
      </c>
      <c r="L30" s="33">
        <f t="shared" si="7"/>
        <v>58.36</v>
      </c>
      <c r="M30" s="30">
        <v>-8</v>
      </c>
      <c r="N30" s="37">
        <f t="shared" si="8"/>
        <v>121.81</v>
      </c>
      <c r="O30" s="18">
        <f t="shared" si="9"/>
        <v>11.099999999999994</v>
      </c>
      <c r="P30" s="31">
        <v>8</v>
      </c>
    </row>
    <row r="31" spans="1:16" ht="15.75">
      <c r="A31" s="14" t="s">
        <v>109</v>
      </c>
      <c r="B31" s="15">
        <v>7</v>
      </c>
      <c r="C31" s="29" t="s">
        <v>174</v>
      </c>
      <c r="D31" s="35">
        <v>51.43</v>
      </c>
      <c r="E31" s="30">
        <v>0</v>
      </c>
      <c r="F31" s="33">
        <f t="shared" si="5"/>
        <v>51.43</v>
      </c>
      <c r="G31" s="35">
        <v>30.91</v>
      </c>
      <c r="H31" s="30">
        <v>0</v>
      </c>
      <c r="I31" s="33">
        <f t="shared" si="6"/>
        <v>30.91</v>
      </c>
      <c r="J31" s="35">
        <v>59.96</v>
      </c>
      <c r="K31" s="30">
        <v>0</v>
      </c>
      <c r="L31" s="33">
        <f t="shared" si="7"/>
        <v>59.96</v>
      </c>
      <c r="M31" s="30">
        <v>-16</v>
      </c>
      <c r="N31" s="37">
        <f t="shared" si="8"/>
        <v>126.30000000000001</v>
      </c>
      <c r="O31" s="18">
        <f t="shared" si="9"/>
        <v>15.590000000000003</v>
      </c>
      <c r="P31" s="31">
        <v>7</v>
      </c>
    </row>
    <row r="32" spans="1:16" ht="15.75">
      <c r="A32" s="14" t="s">
        <v>111</v>
      </c>
      <c r="B32" s="15">
        <v>10</v>
      </c>
      <c r="C32" s="29" t="s">
        <v>28</v>
      </c>
      <c r="D32" s="35">
        <v>44.95</v>
      </c>
      <c r="E32" s="30">
        <v>0</v>
      </c>
      <c r="F32" s="33">
        <f t="shared" si="5"/>
        <v>44.95</v>
      </c>
      <c r="G32" s="35">
        <v>27.5</v>
      </c>
      <c r="H32" s="30">
        <v>0</v>
      </c>
      <c r="I32" s="33">
        <f t="shared" si="6"/>
        <v>27.5</v>
      </c>
      <c r="J32" s="35">
        <v>58.54</v>
      </c>
      <c r="K32" s="30">
        <v>0</v>
      </c>
      <c r="L32" s="33">
        <f t="shared" si="7"/>
        <v>58.54</v>
      </c>
      <c r="M32" s="30">
        <v>-4</v>
      </c>
      <c r="N32" s="37">
        <f t="shared" si="8"/>
        <v>126.99000000000001</v>
      </c>
      <c r="O32" s="18">
        <f t="shared" si="9"/>
        <v>16.28</v>
      </c>
      <c r="P32" s="31" t="s">
        <v>46</v>
      </c>
    </row>
    <row r="33" spans="1:16" ht="15.75">
      <c r="A33" s="38" t="s">
        <v>113</v>
      </c>
      <c r="B33" s="15">
        <v>13</v>
      </c>
      <c r="C33" s="16" t="s">
        <v>42</v>
      </c>
      <c r="D33" s="33">
        <v>43.91</v>
      </c>
      <c r="E33" s="17">
        <v>0</v>
      </c>
      <c r="F33" s="33">
        <f t="shared" si="5"/>
        <v>43.91</v>
      </c>
      <c r="G33" s="33">
        <v>30</v>
      </c>
      <c r="H33" s="17">
        <v>0</v>
      </c>
      <c r="I33" s="33">
        <f t="shared" si="6"/>
        <v>30</v>
      </c>
      <c r="J33" s="33">
        <v>61.17</v>
      </c>
      <c r="K33" s="17">
        <v>0</v>
      </c>
      <c r="L33" s="33">
        <f t="shared" si="7"/>
        <v>61.17</v>
      </c>
      <c r="M33" s="17">
        <v>-6</v>
      </c>
      <c r="N33" s="45">
        <f t="shared" si="8"/>
        <v>129.07999999999998</v>
      </c>
      <c r="O33" s="46">
        <f t="shared" si="9"/>
        <v>18.369999999999976</v>
      </c>
      <c r="P33" s="19" t="s">
        <v>46</v>
      </c>
    </row>
    <row r="34" spans="1:16" ht="15.75">
      <c r="A34" s="14" t="s">
        <v>115</v>
      </c>
      <c r="B34" s="20">
        <v>6</v>
      </c>
      <c r="C34" s="21" t="s">
        <v>24</v>
      </c>
      <c r="D34" s="35">
        <v>48.32</v>
      </c>
      <c r="E34" s="22">
        <v>0</v>
      </c>
      <c r="F34" s="35">
        <f t="shared" si="5"/>
        <v>48.32</v>
      </c>
      <c r="G34" s="34">
        <v>24.66</v>
      </c>
      <c r="H34" s="22">
        <v>5</v>
      </c>
      <c r="I34" s="35">
        <f t="shared" si="6"/>
        <v>29.66</v>
      </c>
      <c r="J34" s="34">
        <v>53.52</v>
      </c>
      <c r="K34" s="22">
        <v>0</v>
      </c>
      <c r="L34" s="35">
        <f t="shared" si="7"/>
        <v>53.52</v>
      </c>
      <c r="M34" s="22">
        <v>-2</v>
      </c>
      <c r="N34" s="37">
        <f t="shared" si="8"/>
        <v>129.5</v>
      </c>
      <c r="O34" s="18">
        <f t="shared" si="9"/>
        <v>18.789999999999992</v>
      </c>
      <c r="P34" s="23">
        <v>6</v>
      </c>
    </row>
    <row r="35" spans="1:16" ht="15.75">
      <c r="A35" s="14" t="s">
        <v>117</v>
      </c>
      <c r="B35" s="20">
        <v>19</v>
      </c>
      <c r="C35" s="21" t="s">
        <v>34</v>
      </c>
      <c r="D35" s="35">
        <v>47.03</v>
      </c>
      <c r="E35" s="22">
        <v>0</v>
      </c>
      <c r="F35" s="33">
        <f t="shared" si="5"/>
        <v>47.03</v>
      </c>
      <c r="G35" s="34">
        <v>29.87</v>
      </c>
      <c r="H35" s="22">
        <v>0</v>
      </c>
      <c r="I35" s="33">
        <f t="shared" si="6"/>
        <v>29.87</v>
      </c>
      <c r="J35" s="34">
        <v>58.41</v>
      </c>
      <c r="K35" s="22">
        <v>0</v>
      </c>
      <c r="L35" s="33">
        <f t="shared" si="7"/>
        <v>58.41</v>
      </c>
      <c r="M35" s="22">
        <v>-4</v>
      </c>
      <c r="N35" s="37">
        <f t="shared" si="8"/>
        <v>131.31</v>
      </c>
      <c r="O35" s="18">
        <f t="shared" si="9"/>
        <v>20.599999999999994</v>
      </c>
      <c r="P35" s="23" t="s">
        <v>46</v>
      </c>
    </row>
    <row r="36" spans="1:16" ht="15.75">
      <c r="A36" s="38" t="s">
        <v>118</v>
      </c>
      <c r="B36" s="20">
        <v>17</v>
      </c>
      <c r="C36" s="21" t="s">
        <v>176</v>
      </c>
      <c r="D36" s="35">
        <v>45.24</v>
      </c>
      <c r="E36" s="22">
        <v>0</v>
      </c>
      <c r="F36" s="33">
        <f t="shared" si="5"/>
        <v>45.24</v>
      </c>
      <c r="G36" s="34">
        <v>27.06</v>
      </c>
      <c r="H36" s="22">
        <v>5</v>
      </c>
      <c r="I36" s="33">
        <f t="shared" si="6"/>
        <v>32.06</v>
      </c>
      <c r="J36" s="34">
        <v>57.94</v>
      </c>
      <c r="K36" s="22">
        <v>0</v>
      </c>
      <c r="L36" s="33">
        <f t="shared" si="7"/>
        <v>57.94</v>
      </c>
      <c r="M36" s="22">
        <v>-2</v>
      </c>
      <c r="N36" s="37">
        <f t="shared" si="8"/>
        <v>133.24</v>
      </c>
      <c r="O36" s="18">
        <f t="shared" si="9"/>
        <v>22.53</v>
      </c>
      <c r="P36" s="23" t="s">
        <v>46</v>
      </c>
    </row>
    <row r="37" spans="1:16" ht="15.75">
      <c r="A37" s="14" t="s">
        <v>120</v>
      </c>
      <c r="B37" s="20">
        <v>8</v>
      </c>
      <c r="C37" s="21" t="s">
        <v>26</v>
      </c>
      <c r="D37" s="35">
        <v>49.85</v>
      </c>
      <c r="E37" s="22">
        <v>5</v>
      </c>
      <c r="F37" s="33">
        <f t="shared" si="5"/>
        <v>54.85</v>
      </c>
      <c r="G37" s="34">
        <v>32.71</v>
      </c>
      <c r="H37" s="22">
        <v>5</v>
      </c>
      <c r="I37" s="33">
        <f t="shared" si="6"/>
        <v>37.71</v>
      </c>
      <c r="J37" s="34">
        <v>61.71</v>
      </c>
      <c r="K37" s="22">
        <v>0</v>
      </c>
      <c r="L37" s="33">
        <f t="shared" si="7"/>
        <v>61.71</v>
      </c>
      <c r="M37" s="22">
        <v>-6</v>
      </c>
      <c r="N37" s="37">
        <f t="shared" si="8"/>
        <v>148.27000000000001</v>
      </c>
      <c r="O37" s="18">
        <f t="shared" si="9"/>
        <v>37.56</v>
      </c>
      <c r="P37" s="23">
        <v>5</v>
      </c>
    </row>
    <row r="38" spans="1:16" ht="15.75">
      <c r="A38" s="14" t="s">
        <v>122</v>
      </c>
      <c r="B38" s="20">
        <v>32</v>
      </c>
      <c r="C38" s="21" t="s">
        <v>44</v>
      </c>
      <c r="D38" s="35">
        <v>54.12</v>
      </c>
      <c r="E38" s="22">
        <v>0</v>
      </c>
      <c r="F38" s="33">
        <f t="shared" si="5"/>
        <v>54.12</v>
      </c>
      <c r="G38" s="34">
        <v>40.19</v>
      </c>
      <c r="H38" s="22">
        <v>0</v>
      </c>
      <c r="I38" s="33">
        <f t="shared" si="6"/>
        <v>40.19</v>
      </c>
      <c r="J38" s="34">
        <v>73.89</v>
      </c>
      <c r="K38" s="22">
        <v>0</v>
      </c>
      <c r="L38" s="33">
        <f t="shared" si="7"/>
        <v>73.89</v>
      </c>
      <c r="M38" s="22">
        <v>-12</v>
      </c>
      <c r="N38" s="37">
        <f t="shared" si="8"/>
        <v>156.19999999999999</v>
      </c>
      <c r="O38" s="18">
        <f t="shared" si="9"/>
        <v>45.489999999999981</v>
      </c>
      <c r="P38" s="23" t="s">
        <v>46</v>
      </c>
    </row>
    <row r="39" spans="1:16" ht="15.75">
      <c r="A39" s="38" t="s">
        <v>123</v>
      </c>
      <c r="B39" s="20">
        <v>11</v>
      </c>
      <c r="C39" s="21" t="s">
        <v>29</v>
      </c>
      <c r="D39" s="33">
        <v>56.4</v>
      </c>
      <c r="E39" s="22">
        <v>0</v>
      </c>
      <c r="F39" s="33">
        <f t="shared" si="5"/>
        <v>56.4</v>
      </c>
      <c r="G39" s="34">
        <v>46.97</v>
      </c>
      <c r="H39" s="22">
        <v>0</v>
      </c>
      <c r="I39" s="33">
        <f t="shared" si="6"/>
        <v>46.97</v>
      </c>
      <c r="J39" s="34">
        <v>72.83</v>
      </c>
      <c r="K39" s="22">
        <v>0</v>
      </c>
      <c r="L39" s="33">
        <f t="shared" si="7"/>
        <v>72.83</v>
      </c>
      <c r="M39" s="22">
        <v>-4</v>
      </c>
      <c r="N39" s="45">
        <f t="shared" si="8"/>
        <v>172.2</v>
      </c>
      <c r="O39" s="46">
        <f t="shared" si="9"/>
        <v>61.489999999999981</v>
      </c>
      <c r="P39" s="23">
        <v>4</v>
      </c>
    </row>
    <row r="40" spans="1:16" ht="16.5" thickBot="1">
      <c r="A40" s="4" t="s">
        <v>124</v>
      </c>
      <c r="B40" s="39">
        <v>21</v>
      </c>
      <c r="C40" s="40" t="s">
        <v>35</v>
      </c>
      <c r="D40" s="41">
        <v>69.42</v>
      </c>
      <c r="E40" s="42">
        <v>0</v>
      </c>
      <c r="F40" s="41">
        <f t="shared" si="5"/>
        <v>69.42</v>
      </c>
      <c r="G40" s="43">
        <v>38</v>
      </c>
      <c r="H40" s="42">
        <v>0</v>
      </c>
      <c r="I40" s="41">
        <f t="shared" si="6"/>
        <v>38</v>
      </c>
      <c r="J40" s="43" t="s">
        <v>36</v>
      </c>
      <c r="K40" s="42"/>
      <c r="L40" s="41"/>
      <c r="M40" s="42"/>
      <c r="N40" s="47" t="s">
        <v>36</v>
      </c>
      <c r="O40" s="48"/>
      <c r="P40" s="44">
        <v>3</v>
      </c>
    </row>
    <row r="42" spans="1:16">
      <c r="L42" t="s">
        <v>184</v>
      </c>
    </row>
    <row r="43" spans="1:16">
      <c r="N43" t="s">
        <v>185</v>
      </c>
    </row>
    <row r="44" spans="1:16">
      <c r="L44" t="s">
        <v>186</v>
      </c>
    </row>
  </sheetData>
  <sortState ref="B27:N39">
    <sortCondition ref="N27:N39"/>
  </sortState>
  <mergeCells count="13">
    <mergeCell ref="A25:P25"/>
    <mergeCell ref="C26:C27"/>
    <mergeCell ref="D26:F26"/>
    <mergeCell ref="G26:I26"/>
    <mergeCell ref="J26:L26"/>
    <mergeCell ref="A1:P1"/>
    <mergeCell ref="A2:P2"/>
    <mergeCell ref="A3:P3"/>
    <mergeCell ref="C5:C6"/>
    <mergeCell ref="D5:F5"/>
    <mergeCell ref="G5:I5"/>
    <mergeCell ref="J5:L5"/>
    <mergeCell ref="A4:P4"/>
  </mergeCells>
  <pageMargins left="0" right="0" top="0" bottom="0" header="0" footer="0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7" sqref="A7"/>
    </sheetView>
  </sheetViews>
  <sheetFormatPr defaultRowHeight="15"/>
  <cols>
    <col min="1" max="1" width="6.28515625" customWidth="1"/>
    <col min="2" max="2" width="5" customWidth="1"/>
    <col min="3" max="3" width="27.42578125" customWidth="1"/>
    <col min="4" max="4" width="7.5703125" customWidth="1"/>
    <col min="5" max="5" width="5.85546875" customWidth="1"/>
    <col min="6" max="6" width="20.42578125" customWidth="1"/>
    <col min="7" max="7" width="7.42578125" customWidth="1"/>
    <col min="8" max="8" width="6.140625" customWidth="1"/>
    <col min="9" max="9" width="7.28515625" customWidth="1"/>
    <col min="257" max="257" width="6.28515625" customWidth="1"/>
    <col min="258" max="258" width="5" customWidth="1"/>
    <col min="259" max="259" width="27.42578125" customWidth="1"/>
    <col min="260" max="260" width="7.5703125" customWidth="1"/>
    <col min="261" max="261" width="5.85546875" customWidth="1"/>
    <col min="262" max="262" width="20.42578125" customWidth="1"/>
    <col min="263" max="263" width="7.42578125" customWidth="1"/>
    <col min="264" max="264" width="6.140625" customWidth="1"/>
    <col min="265" max="265" width="7.28515625" customWidth="1"/>
    <col min="513" max="513" width="6.28515625" customWidth="1"/>
    <col min="514" max="514" width="5" customWidth="1"/>
    <col min="515" max="515" width="27.42578125" customWidth="1"/>
    <col min="516" max="516" width="7.5703125" customWidth="1"/>
    <col min="517" max="517" width="5.85546875" customWidth="1"/>
    <col min="518" max="518" width="20.42578125" customWidth="1"/>
    <col min="519" max="519" width="7.42578125" customWidth="1"/>
    <col min="520" max="520" width="6.140625" customWidth="1"/>
    <col min="521" max="521" width="7.28515625" customWidth="1"/>
    <col min="769" max="769" width="6.28515625" customWidth="1"/>
    <col min="770" max="770" width="5" customWidth="1"/>
    <col min="771" max="771" width="27.42578125" customWidth="1"/>
    <col min="772" max="772" width="7.5703125" customWidth="1"/>
    <col min="773" max="773" width="5.85546875" customWidth="1"/>
    <col min="774" max="774" width="20.42578125" customWidth="1"/>
    <col min="775" max="775" width="7.42578125" customWidth="1"/>
    <col min="776" max="776" width="6.140625" customWidth="1"/>
    <col min="777" max="777" width="7.28515625" customWidth="1"/>
    <col min="1025" max="1025" width="6.28515625" customWidth="1"/>
    <col min="1026" max="1026" width="5" customWidth="1"/>
    <col min="1027" max="1027" width="27.42578125" customWidth="1"/>
    <col min="1028" max="1028" width="7.5703125" customWidth="1"/>
    <col min="1029" max="1029" width="5.85546875" customWidth="1"/>
    <col min="1030" max="1030" width="20.42578125" customWidth="1"/>
    <col min="1031" max="1031" width="7.42578125" customWidth="1"/>
    <col min="1032" max="1032" width="6.140625" customWidth="1"/>
    <col min="1033" max="1033" width="7.28515625" customWidth="1"/>
    <col min="1281" max="1281" width="6.28515625" customWidth="1"/>
    <col min="1282" max="1282" width="5" customWidth="1"/>
    <col min="1283" max="1283" width="27.42578125" customWidth="1"/>
    <col min="1284" max="1284" width="7.5703125" customWidth="1"/>
    <col min="1285" max="1285" width="5.85546875" customWidth="1"/>
    <col min="1286" max="1286" width="20.42578125" customWidth="1"/>
    <col min="1287" max="1287" width="7.42578125" customWidth="1"/>
    <col min="1288" max="1288" width="6.140625" customWidth="1"/>
    <col min="1289" max="1289" width="7.28515625" customWidth="1"/>
    <col min="1537" max="1537" width="6.28515625" customWidth="1"/>
    <col min="1538" max="1538" width="5" customWidth="1"/>
    <col min="1539" max="1539" width="27.42578125" customWidth="1"/>
    <col min="1540" max="1540" width="7.5703125" customWidth="1"/>
    <col min="1541" max="1541" width="5.85546875" customWidth="1"/>
    <col min="1542" max="1542" width="20.42578125" customWidth="1"/>
    <col min="1543" max="1543" width="7.42578125" customWidth="1"/>
    <col min="1544" max="1544" width="6.140625" customWidth="1"/>
    <col min="1545" max="1545" width="7.28515625" customWidth="1"/>
    <col min="1793" max="1793" width="6.28515625" customWidth="1"/>
    <col min="1794" max="1794" width="5" customWidth="1"/>
    <col min="1795" max="1795" width="27.42578125" customWidth="1"/>
    <col min="1796" max="1796" width="7.5703125" customWidth="1"/>
    <col min="1797" max="1797" width="5.85546875" customWidth="1"/>
    <col min="1798" max="1798" width="20.42578125" customWidth="1"/>
    <col min="1799" max="1799" width="7.42578125" customWidth="1"/>
    <col min="1800" max="1800" width="6.140625" customWidth="1"/>
    <col min="1801" max="1801" width="7.28515625" customWidth="1"/>
    <col min="2049" max="2049" width="6.28515625" customWidth="1"/>
    <col min="2050" max="2050" width="5" customWidth="1"/>
    <col min="2051" max="2051" width="27.42578125" customWidth="1"/>
    <col min="2052" max="2052" width="7.5703125" customWidth="1"/>
    <col min="2053" max="2053" width="5.85546875" customWidth="1"/>
    <col min="2054" max="2054" width="20.42578125" customWidth="1"/>
    <col min="2055" max="2055" width="7.42578125" customWidth="1"/>
    <col min="2056" max="2056" width="6.140625" customWidth="1"/>
    <col min="2057" max="2057" width="7.28515625" customWidth="1"/>
    <col min="2305" max="2305" width="6.28515625" customWidth="1"/>
    <col min="2306" max="2306" width="5" customWidth="1"/>
    <col min="2307" max="2307" width="27.42578125" customWidth="1"/>
    <col min="2308" max="2308" width="7.5703125" customWidth="1"/>
    <col min="2309" max="2309" width="5.85546875" customWidth="1"/>
    <col min="2310" max="2310" width="20.42578125" customWidth="1"/>
    <col min="2311" max="2311" width="7.42578125" customWidth="1"/>
    <col min="2312" max="2312" width="6.140625" customWidth="1"/>
    <col min="2313" max="2313" width="7.28515625" customWidth="1"/>
    <col min="2561" max="2561" width="6.28515625" customWidth="1"/>
    <col min="2562" max="2562" width="5" customWidth="1"/>
    <col min="2563" max="2563" width="27.42578125" customWidth="1"/>
    <col min="2564" max="2564" width="7.5703125" customWidth="1"/>
    <col min="2565" max="2565" width="5.85546875" customWidth="1"/>
    <col min="2566" max="2566" width="20.42578125" customWidth="1"/>
    <col min="2567" max="2567" width="7.42578125" customWidth="1"/>
    <col min="2568" max="2568" width="6.140625" customWidth="1"/>
    <col min="2569" max="2569" width="7.28515625" customWidth="1"/>
    <col min="2817" max="2817" width="6.28515625" customWidth="1"/>
    <col min="2818" max="2818" width="5" customWidth="1"/>
    <col min="2819" max="2819" width="27.42578125" customWidth="1"/>
    <col min="2820" max="2820" width="7.5703125" customWidth="1"/>
    <col min="2821" max="2821" width="5.85546875" customWidth="1"/>
    <col min="2822" max="2822" width="20.42578125" customWidth="1"/>
    <col min="2823" max="2823" width="7.42578125" customWidth="1"/>
    <col min="2824" max="2824" width="6.140625" customWidth="1"/>
    <col min="2825" max="2825" width="7.28515625" customWidth="1"/>
    <col min="3073" max="3073" width="6.28515625" customWidth="1"/>
    <col min="3074" max="3074" width="5" customWidth="1"/>
    <col min="3075" max="3075" width="27.42578125" customWidth="1"/>
    <col min="3076" max="3076" width="7.5703125" customWidth="1"/>
    <col min="3077" max="3077" width="5.85546875" customWidth="1"/>
    <col min="3078" max="3078" width="20.42578125" customWidth="1"/>
    <col min="3079" max="3079" width="7.42578125" customWidth="1"/>
    <col min="3080" max="3080" width="6.140625" customWidth="1"/>
    <col min="3081" max="3081" width="7.28515625" customWidth="1"/>
    <col min="3329" max="3329" width="6.28515625" customWidth="1"/>
    <col min="3330" max="3330" width="5" customWidth="1"/>
    <col min="3331" max="3331" width="27.42578125" customWidth="1"/>
    <col min="3332" max="3332" width="7.5703125" customWidth="1"/>
    <col min="3333" max="3333" width="5.85546875" customWidth="1"/>
    <col min="3334" max="3334" width="20.42578125" customWidth="1"/>
    <col min="3335" max="3335" width="7.42578125" customWidth="1"/>
    <col min="3336" max="3336" width="6.140625" customWidth="1"/>
    <col min="3337" max="3337" width="7.28515625" customWidth="1"/>
    <col min="3585" max="3585" width="6.28515625" customWidth="1"/>
    <col min="3586" max="3586" width="5" customWidth="1"/>
    <col min="3587" max="3587" width="27.42578125" customWidth="1"/>
    <col min="3588" max="3588" width="7.5703125" customWidth="1"/>
    <col min="3589" max="3589" width="5.85546875" customWidth="1"/>
    <col min="3590" max="3590" width="20.42578125" customWidth="1"/>
    <col min="3591" max="3591" width="7.42578125" customWidth="1"/>
    <col min="3592" max="3592" width="6.140625" customWidth="1"/>
    <col min="3593" max="3593" width="7.28515625" customWidth="1"/>
    <col min="3841" max="3841" width="6.28515625" customWidth="1"/>
    <col min="3842" max="3842" width="5" customWidth="1"/>
    <col min="3843" max="3843" width="27.42578125" customWidth="1"/>
    <col min="3844" max="3844" width="7.5703125" customWidth="1"/>
    <col min="3845" max="3845" width="5.85546875" customWidth="1"/>
    <col min="3846" max="3846" width="20.42578125" customWidth="1"/>
    <col min="3847" max="3847" width="7.42578125" customWidth="1"/>
    <col min="3848" max="3848" width="6.140625" customWidth="1"/>
    <col min="3849" max="3849" width="7.28515625" customWidth="1"/>
    <col min="4097" max="4097" width="6.28515625" customWidth="1"/>
    <col min="4098" max="4098" width="5" customWidth="1"/>
    <col min="4099" max="4099" width="27.42578125" customWidth="1"/>
    <col min="4100" max="4100" width="7.5703125" customWidth="1"/>
    <col min="4101" max="4101" width="5.85546875" customWidth="1"/>
    <col min="4102" max="4102" width="20.42578125" customWidth="1"/>
    <col min="4103" max="4103" width="7.42578125" customWidth="1"/>
    <col min="4104" max="4104" width="6.140625" customWidth="1"/>
    <col min="4105" max="4105" width="7.28515625" customWidth="1"/>
    <col min="4353" max="4353" width="6.28515625" customWidth="1"/>
    <col min="4354" max="4354" width="5" customWidth="1"/>
    <col min="4355" max="4355" width="27.42578125" customWidth="1"/>
    <col min="4356" max="4356" width="7.5703125" customWidth="1"/>
    <col min="4357" max="4357" width="5.85546875" customWidth="1"/>
    <col min="4358" max="4358" width="20.42578125" customWidth="1"/>
    <col min="4359" max="4359" width="7.42578125" customWidth="1"/>
    <col min="4360" max="4360" width="6.140625" customWidth="1"/>
    <col min="4361" max="4361" width="7.28515625" customWidth="1"/>
    <col min="4609" max="4609" width="6.28515625" customWidth="1"/>
    <col min="4610" max="4610" width="5" customWidth="1"/>
    <col min="4611" max="4611" width="27.42578125" customWidth="1"/>
    <col min="4612" max="4612" width="7.5703125" customWidth="1"/>
    <col min="4613" max="4613" width="5.85546875" customWidth="1"/>
    <col min="4614" max="4614" width="20.42578125" customWidth="1"/>
    <col min="4615" max="4615" width="7.42578125" customWidth="1"/>
    <col min="4616" max="4616" width="6.140625" customWidth="1"/>
    <col min="4617" max="4617" width="7.28515625" customWidth="1"/>
    <col min="4865" max="4865" width="6.28515625" customWidth="1"/>
    <col min="4866" max="4866" width="5" customWidth="1"/>
    <col min="4867" max="4867" width="27.42578125" customWidth="1"/>
    <col min="4868" max="4868" width="7.5703125" customWidth="1"/>
    <col min="4869" max="4869" width="5.85546875" customWidth="1"/>
    <col min="4870" max="4870" width="20.42578125" customWidth="1"/>
    <col min="4871" max="4871" width="7.42578125" customWidth="1"/>
    <col min="4872" max="4872" width="6.140625" customWidth="1"/>
    <col min="4873" max="4873" width="7.28515625" customWidth="1"/>
    <col min="5121" max="5121" width="6.28515625" customWidth="1"/>
    <col min="5122" max="5122" width="5" customWidth="1"/>
    <col min="5123" max="5123" width="27.42578125" customWidth="1"/>
    <col min="5124" max="5124" width="7.5703125" customWidth="1"/>
    <col min="5125" max="5125" width="5.85546875" customWidth="1"/>
    <col min="5126" max="5126" width="20.42578125" customWidth="1"/>
    <col min="5127" max="5127" width="7.42578125" customWidth="1"/>
    <col min="5128" max="5128" width="6.140625" customWidth="1"/>
    <col min="5129" max="5129" width="7.28515625" customWidth="1"/>
    <col min="5377" max="5377" width="6.28515625" customWidth="1"/>
    <col min="5378" max="5378" width="5" customWidth="1"/>
    <col min="5379" max="5379" width="27.42578125" customWidth="1"/>
    <col min="5380" max="5380" width="7.5703125" customWidth="1"/>
    <col min="5381" max="5381" width="5.85546875" customWidth="1"/>
    <col min="5382" max="5382" width="20.42578125" customWidth="1"/>
    <col min="5383" max="5383" width="7.42578125" customWidth="1"/>
    <col min="5384" max="5384" width="6.140625" customWidth="1"/>
    <col min="5385" max="5385" width="7.28515625" customWidth="1"/>
    <col min="5633" max="5633" width="6.28515625" customWidth="1"/>
    <col min="5634" max="5634" width="5" customWidth="1"/>
    <col min="5635" max="5635" width="27.42578125" customWidth="1"/>
    <col min="5636" max="5636" width="7.5703125" customWidth="1"/>
    <col min="5637" max="5637" width="5.85546875" customWidth="1"/>
    <col min="5638" max="5638" width="20.42578125" customWidth="1"/>
    <col min="5639" max="5639" width="7.42578125" customWidth="1"/>
    <col min="5640" max="5640" width="6.140625" customWidth="1"/>
    <col min="5641" max="5641" width="7.28515625" customWidth="1"/>
    <col min="5889" max="5889" width="6.28515625" customWidth="1"/>
    <col min="5890" max="5890" width="5" customWidth="1"/>
    <col min="5891" max="5891" width="27.42578125" customWidth="1"/>
    <col min="5892" max="5892" width="7.5703125" customWidth="1"/>
    <col min="5893" max="5893" width="5.85546875" customWidth="1"/>
    <col min="5894" max="5894" width="20.42578125" customWidth="1"/>
    <col min="5895" max="5895" width="7.42578125" customWidth="1"/>
    <col min="5896" max="5896" width="6.140625" customWidth="1"/>
    <col min="5897" max="5897" width="7.28515625" customWidth="1"/>
    <col min="6145" max="6145" width="6.28515625" customWidth="1"/>
    <col min="6146" max="6146" width="5" customWidth="1"/>
    <col min="6147" max="6147" width="27.42578125" customWidth="1"/>
    <col min="6148" max="6148" width="7.5703125" customWidth="1"/>
    <col min="6149" max="6149" width="5.85546875" customWidth="1"/>
    <col min="6150" max="6150" width="20.42578125" customWidth="1"/>
    <col min="6151" max="6151" width="7.42578125" customWidth="1"/>
    <col min="6152" max="6152" width="6.140625" customWidth="1"/>
    <col min="6153" max="6153" width="7.28515625" customWidth="1"/>
    <col min="6401" max="6401" width="6.28515625" customWidth="1"/>
    <col min="6402" max="6402" width="5" customWidth="1"/>
    <col min="6403" max="6403" width="27.42578125" customWidth="1"/>
    <col min="6404" max="6404" width="7.5703125" customWidth="1"/>
    <col min="6405" max="6405" width="5.85546875" customWidth="1"/>
    <col min="6406" max="6406" width="20.42578125" customWidth="1"/>
    <col min="6407" max="6407" width="7.42578125" customWidth="1"/>
    <col min="6408" max="6408" width="6.140625" customWidth="1"/>
    <col min="6409" max="6409" width="7.28515625" customWidth="1"/>
    <col min="6657" max="6657" width="6.28515625" customWidth="1"/>
    <col min="6658" max="6658" width="5" customWidth="1"/>
    <col min="6659" max="6659" width="27.42578125" customWidth="1"/>
    <col min="6660" max="6660" width="7.5703125" customWidth="1"/>
    <col min="6661" max="6661" width="5.85546875" customWidth="1"/>
    <col min="6662" max="6662" width="20.42578125" customWidth="1"/>
    <col min="6663" max="6663" width="7.42578125" customWidth="1"/>
    <col min="6664" max="6664" width="6.140625" customWidth="1"/>
    <col min="6665" max="6665" width="7.28515625" customWidth="1"/>
    <col min="6913" max="6913" width="6.28515625" customWidth="1"/>
    <col min="6914" max="6914" width="5" customWidth="1"/>
    <col min="6915" max="6915" width="27.42578125" customWidth="1"/>
    <col min="6916" max="6916" width="7.5703125" customWidth="1"/>
    <col min="6917" max="6917" width="5.85546875" customWidth="1"/>
    <col min="6918" max="6918" width="20.42578125" customWidth="1"/>
    <col min="6919" max="6919" width="7.42578125" customWidth="1"/>
    <col min="6920" max="6920" width="6.140625" customWidth="1"/>
    <col min="6921" max="6921" width="7.28515625" customWidth="1"/>
    <col min="7169" max="7169" width="6.28515625" customWidth="1"/>
    <col min="7170" max="7170" width="5" customWidth="1"/>
    <col min="7171" max="7171" width="27.42578125" customWidth="1"/>
    <col min="7172" max="7172" width="7.5703125" customWidth="1"/>
    <col min="7173" max="7173" width="5.85546875" customWidth="1"/>
    <col min="7174" max="7174" width="20.42578125" customWidth="1"/>
    <col min="7175" max="7175" width="7.42578125" customWidth="1"/>
    <col min="7176" max="7176" width="6.140625" customWidth="1"/>
    <col min="7177" max="7177" width="7.28515625" customWidth="1"/>
    <col min="7425" max="7425" width="6.28515625" customWidth="1"/>
    <col min="7426" max="7426" width="5" customWidth="1"/>
    <col min="7427" max="7427" width="27.42578125" customWidth="1"/>
    <col min="7428" max="7428" width="7.5703125" customWidth="1"/>
    <col min="7429" max="7429" width="5.85546875" customWidth="1"/>
    <col min="7430" max="7430" width="20.42578125" customWidth="1"/>
    <col min="7431" max="7431" width="7.42578125" customWidth="1"/>
    <col min="7432" max="7432" width="6.140625" customWidth="1"/>
    <col min="7433" max="7433" width="7.28515625" customWidth="1"/>
    <col min="7681" max="7681" width="6.28515625" customWidth="1"/>
    <col min="7682" max="7682" width="5" customWidth="1"/>
    <col min="7683" max="7683" width="27.42578125" customWidth="1"/>
    <col min="7684" max="7684" width="7.5703125" customWidth="1"/>
    <col min="7685" max="7685" width="5.85546875" customWidth="1"/>
    <col min="7686" max="7686" width="20.42578125" customWidth="1"/>
    <col min="7687" max="7687" width="7.42578125" customWidth="1"/>
    <col min="7688" max="7688" width="6.140625" customWidth="1"/>
    <col min="7689" max="7689" width="7.28515625" customWidth="1"/>
    <col min="7937" max="7937" width="6.28515625" customWidth="1"/>
    <col min="7938" max="7938" width="5" customWidth="1"/>
    <col min="7939" max="7939" width="27.42578125" customWidth="1"/>
    <col min="7940" max="7940" width="7.5703125" customWidth="1"/>
    <col min="7941" max="7941" width="5.85546875" customWidth="1"/>
    <col min="7942" max="7942" width="20.42578125" customWidth="1"/>
    <col min="7943" max="7943" width="7.42578125" customWidth="1"/>
    <col min="7944" max="7944" width="6.140625" customWidth="1"/>
    <col min="7945" max="7945" width="7.28515625" customWidth="1"/>
    <col min="8193" max="8193" width="6.28515625" customWidth="1"/>
    <col min="8194" max="8194" width="5" customWidth="1"/>
    <col min="8195" max="8195" width="27.42578125" customWidth="1"/>
    <col min="8196" max="8196" width="7.5703125" customWidth="1"/>
    <col min="8197" max="8197" width="5.85546875" customWidth="1"/>
    <col min="8198" max="8198" width="20.42578125" customWidth="1"/>
    <col min="8199" max="8199" width="7.42578125" customWidth="1"/>
    <col min="8200" max="8200" width="6.140625" customWidth="1"/>
    <col min="8201" max="8201" width="7.28515625" customWidth="1"/>
    <col min="8449" max="8449" width="6.28515625" customWidth="1"/>
    <col min="8450" max="8450" width="5" customWidth="1"/>
    <col min="8451" max="8451" width="27.42578125" customWidth="1"/>
    <col min="8452" max="8452" width="7.5703125" customWidth="1"/>
    <col min="8453" max="8453" width="5.85546875" customWidth="1"/>
    <col min="8454" max="8454" width="20.42578125" customWidth="1"/>
    <col min="8455" max="8455" width="7.42578125" customWidth="1"/>
    <col min="8456" max="8456" width="6.140625" customWidth="1"/>
    <col min="8457" max="8457" width="7.28515625" customWidth="1"/>
    <col min="8705" max="8705" width="6.28515625" customWidth="1"/>
    <col min="8706" max="8706" width="5" customWidth="1"/>
    <col min="8707" max="8707" width="27.42578125" customWidth="1"/>
    <col min="8708" max="8708" width="7.5703125" customWidth="1"/>
    <col min="8709" max="8709" width="5.85546875" customWidth="1"/>
    <col min="8710" max="8710" width="20.42578125" customWidth="1"/>
    <col min="8711" max="8711" width="7.42578125" customWidth="1"/>
    <col min="8712" max="8712" width="6.140625" customWidth="1"/>
    <col min="8713" max="8713" width="7.28515625" customWidth="1"/>
    <col min="8961" max="8961" width="6.28515625" customWidth="1"/>
    <col min="8962" max="8962" width="5" customWidth="1"/>
    <col min="8963" max="8963" width="27.42578125" customWidth="1"/>
    <col min="8964" max="8964" width="7.5703125" customWidth="1"/>
    <col min="8965" max="8965" width="5.85546875" customWidth="1"/>
    <col min="8966" max="8966" width="20.42578125" customWidth="1"/>
    <col min="8967" max="8967" width="7.42578125" customWidth="1"/>
    <col min="8968" max="8968" width="6.140625" customWidth="1"/>
    <col min="8969" max="8969" width="7.28515625" customWidth="1"/>
    <col min="9217" max="9217" width="6.28515625" customWidth="1"/>
    <col min="9218" max="9218" width="5" customWidth="1"/>
    <col min="9219" max="9219" width="27.42578125" customWidth="1"/>
    <col min="9220" max="9220" width="7.5703125" customWidth="1"/>
    <col min="9221" max="9221" width="5.85546875" customWidth="1"/>
    <col min="9222" max="9222" width="20.42578125" customWidth="1"/>
    <col min="9223" max="9223" width="7.42578125" customWidth="1"/>
    <col min="9224" max="9224" width="6.140625" customWidth="1"/>
    <col min="9225" max="9225" width="7.28515625" customWidth="1"/>
    <col min="9473" max="9473" width="6.28515625" customWidth="1"/>
    <col min="9474" max="9474" width="5" customWidth="1"/>
    <col min="9475" max="9475" width="27.42578125" customWidth="1"/>
    <col min="9476" max="9476" width="7.5703125" customWidth="1"/>
    <col min="9477" max="9477" width="5.85546875" customWidth="1"/>
    <col min="9478" max="9478" width="20.42578125" customWidth="1"/>
    <col min="9479" max="9479" width="7.42578125" customWidth="1"/>
    <col min="9480" max="9480" width="6.140625" customWidth="1"/>
    <col min="9481" max="9481" width="7.28515625" customWidth="1"/>
    <col min="9729" max="9729" width="6.28515625" customWidth="1"/>
    <col min="9730" max="9730" width="5" customWidth="1"/>
    <col min="9731" max="9731" width="27.42578125" customWidth="1"/>
    <col min="9732" max="9732" width="7.5703125" customWidth="1"/>
    <col min="9733" max="9733" width="5.85546875" customWidth="1"/>
    <col min="9734" max="9734" width="20.42578125" customWidth="1"/>
    <col min="9735" max="9735" width="7.42578125" customWidth="1"/>
    <col min="9736" max="9736" width="6.140625" customWidth="1"/>
    <col min="9737" max="9737" width="7.28515625" customWidth="1"/>
    <col min="9985" max="9985" width="6.28515625" customWidth="1"/>
    <col min="9986" max="9986" width="5" customWidth="1"/>
    <col min="9987" max="9987" width="27.42578125" customWidth="1"/>
    <col min="9988" max="9988" width="7.5703125" customWidth="1"/>
    <col min="9989" max="9989" width="5.85546875" customWidth="1"/>
    <col min="9990" max="9990" width="20.42578125" customWidth="1"/>
    <col min="9991" max="9991" width="7.42578125" customWidth="1"/>
    <col min="9992" max="9992" width="6.140625" customWidth="1"/>
    <col min="9993" max="9993" width="7.28515625" customWidth="1"/>
    <col min="10241" max="10241" width="6.28515625" customWidth="1"/>
    <col min="10242" max="10242" width="5" customWidth="1"/>
    <col min="10243" max="10243" width="27.42578125" customWidth="1"/>
    <col min="10244" max="10244" width="7.5703125" customWidth="1"/>
    <col min="10245" max="10245" width="5.85546875" customWidth="1"/>
    <col min="10246" max="10246" width="20.42578125" customWidth="1"/>
    <col min="10247" max="10247" width="7.42578125" customWidth="1"/>
    <col min="10248" max="10248" width="6.140625" customWidth="1"/>
    <col min="10249" max="10249" width="7.28515625" customWidth="1"/>
    <col min="10497" max="10497" width="6.28515625" customWidth="1"/>
    <col min="10498" max="10498" width="5" customWidth="1"/>
    <col min="10499" max="10499" width="27.42578125" customWidth="1"/>
    <col min="10500" max="10500" width="7.5703125" customWidth="1"/>
    <col min="10501" max="10501" width="5.85546875" customWidth="1"/>
    <col min="10502" max="10502" width="20.42578125" customWidth="1"/>
    <col min="10503" max="10503" width="7.42578125" customWidth="1"/>
    <col min="10504" max="10504" width="6.140625" customWidth="1"/>
    <col min="10505" max="10505" width="7.28515625" customWidth="1"/>
    <col min="10753" max="10753" width="6.28515625" customWidth="1"/>
    <col min="10754" max="10754" width="5" customWidth="1"/>
    <col min="10755" max="10755" width="27.42578125" customWidth="1"/>
    <col min="10756" max="10756" width="7.5703125" customWidth="1"/>
    <col min="10757" max="10757" width="5.85546875" customWidth="1"/>
    <col min="10758" max="10758" width="20.42578125" customWidth="1"/>
    <col min="10759" max="10759" width="7.42578125" customWidth="1"/>
    <col min="10760" max="10760" width="6.140625" customWidth="1"/>
    <col min="10761" max="10761" width="7.28515625" customWidth="1"/>
    <col min="11009" max="11009" width="6.28515625" customWidth="1"/>
    <col min="11010" max="11010" width="5" customWidth="1"/>
    <col min="11011" max="11011" width="27.42578125" customWidth="1"/>
    <col min="11012" max="11012" width="7.5703125" customWidth="1"/>
    <col min="11013" max="11013" width="5.85546875" customWidth="1"/>
    <col min="11014" max="11014" width="20.42578125" customWidth="1"/>
    <col min="11015" max="11015" width="7.42578125" customWidth="1"/>
    <col min="11016" max="11016" width="6.140625" customWidth="1"/>
    <col min="11017" max="11017" width="7.28515625" customWidth="1"/>
    <col min="11265" max="11265" width="6.28515625" customWidth="1"/>
    <col min="11266" max="11266" width="5" customWidth="1"/>
    <col min="11267" max="11267" width="27.42578125" customWidth="1"/>
    <col min="11268" max="11268" width="7.5703125" customWidth="1"/>
    <col min="11269" max="11269" width="5.85546875" customWidth="1"/>
    <col min="11270" max="11270" width="20.42578125" customWidth="1"/>
    <col min="11271" max="11271" width="7.42578125" customWidth="1"/>
    <col min="11272" max="11272" width="6.140625" customWidth="1"/>
    <col min="11273" max="11273" width="7.28515625" customWidth="1"/>
    <col min="11521" max="11521" width="6.28515625" customWidth="1"/>
    <col min="11522" max="11522" width="5" customWidth="1"/>
    <col min="11523" max="11523" width="27.42578125" customWidth="1"/>
    <col min="11524" max="11524" width="7.5703125" customWidth="1"/>
    <col min="11525" max="11525" width="5.85546875" customWidth="1"/>
    <col min="11526" max="11526" width="20.42578125" customWidth="1"/>
    <col min="11527" max="11527" width="7.42578125" customWidth="1"/>
    <col min="11528" max="11528" width="6.140625" customWidth="1"/>
    <col min="11529" max="11529" width="7.28515625" customWidth="1"/>
    <col min="11777" max="11777" width="6.28515625" customWidth="1"/>
    <col min="11778" max="11778" width="5" customWidth="1"/>
    <col min="11779" max="11779" width="27.42578125" customWidth="1"/>
    <col min="11780" max="11780" width="7.5703125" customWidth="1"/>
    <col min="11781" max="11781" width="5.85546875" customWidth="1"/>
    <col min="11782" max="11782" width="20.42578125" customWidth="1"/>
    <col min="11783" max="11783" width="7.42578125" customWidth="1"/>
    <col min="11784" max="11784" width="6.140625" customWidth="1"/>
    <col min="11785" max="11785" width="7.28515625" customWidth="1"/>
    <col min="12033" max="12033" width="6.28515625" customWidth="1"/>
    <col min="12034" max="12034" width="5" customWidth="1"/>
    <col min="12035" max="12035" width="27.42578125" customWidth="1"/>
    <col min="12036" max="12036" width="7.5703125" customWidth="1"/>
    <col min="12037" max="12037" width="5.85546875" customWidth="1"/>
    <col min="12038" max="12038" width="20.42578125" customWidth="1"/>
    <col min="12039" max="12039" width="7.42578125" customWidth="1"/>
    <col min="12040" max="12040" width="6.140625" customWidth="1"/>
    <col min="12041" max="12041" width="7.28515625" customWidth="1"/>
    <col min="12289" max="12289" width="6.28515625" customWidth="1"/>
    <col min="12290" max="12290" width="5" customWidth="1"/>
    <col min="12291" max="12291" width="27.42578125" customWidth="1"/>
    <col min="12292" max="12292" width="7.5703125" customWidth="1"/>
    <col min="12293" max="12293" width="5.85546875" customWidth="1"/>
    <col min="12294" max="12294" width="20.42578125" customWidth="1"/>
    <col min="12295" max="12295" width="7.42578125" customWidth="1"/>
    <col min="12296" max="12296" width="6.140625" customWidth="1"/>
    <col min="12297" max="12297" width="7.28515625" customWidth="1"/>
    <col min="12545" max="12545" width="6.28515625" customWidth="1"/>
    <col min="12546" max="12546" width="5" customWidth="1"/>
    <col min="12547" max="12547" width="27.42578125" customWidth="1"/>
    <col min="12548" max="12548" width="7.5703125" customWidth="1"/>
    <col min="12549" max="12549" width="5.85546875" customWidth="1"/>
    <col min="12550" max="12550" width="20.42578125" customWidth="1"/>
    <col min="12551" max="12551" width="7.42578125" customWidth="1"/>
    <col min="12552" max="12552" width="6.140625" customWidth="1"/>
    <col min="12553" max="12553" width="7.28515625" customWidth="1"/>
    <col min="12801" max="12801" width="6.28515625" customWidth="1"/>
    <col min="12802" max="12802" width="5" customWidth="1"/>
    <col min="12803" max="12803" width="27.42578125" customWidth="1"/>
    <col min="12804" max="12804" width="7.5703125" customWidth="1"/>
    <col min="12805" max="12805" width="5.85546875" customWidth="1"/>
    <col min="12806" max="12806" width="20.42578125" customWidth="1"/>
    <col min="12807" max="12807" width="7.42578125" customWidth="1"/>
    <col min="12808" max="12808" width="6.140625" customWidth="1"/>
    <col min="12809" max="12809" width="7.28515625" customWidth="1"/>
    <col min="13057" max="13057" width="6.28515625" customWidth="1"/>
    <col min="13058" max="13058" width="5" customWidth="1"/>
    <col min="13059" max="13059" width="27.42578125" customWidth="1"/>
    <col min="13060" max="13060" width="7.5703125" customWidth="1"/>
    <col min="13061" max="13061" width="5.85546875" customWidth="1"/>
    <col min="13062" max="13062" width="20.42578125" customWidth="1"/>
    <col min="13063" max="13063" width="7.42578125" customWidth="1"/>
    <col min="13064" max="13064" width="6.140625" customWidth="1"/>
    <col min="13065" max="13065" width="7.28515625" customWidth="1"/>
    <col min="13313" max="13313" width="6.28515625" customWidth="1"/>
    <col min="13314" max="13314" width="5" customWidth="1"/>
    <col min="13315" max="13315" width="27.42578125" customWidth="1"/>
    <col min="13316" max="13316" width="7.5703125" customWidth="1"/>
    <col min="13317" max="13317" width="5.85546875" customWidth="1"/>
    <col min="13318" max="13318" width="20.42578125" customWidth="1"/>
    <col min="13319" max="13319" width="7.42578125" customWidth="1"/>
    <col min="13320" max="13320" width="6.140625" customWidth="1"/>
    <col min="13321" max="13321" width="7.28515625" customWidth="1"/>
    <col min="13569" max="13569" width="6.28515625" customWidth="1"/>
    <col min="13570" max="13570" width="5" customWidth="1"/>
    <col min="13571" max="13571" width="27.42578125" customWidth="1"/>
    <col min="13572" max="13572" width="7.5703125" customWidth="1"/>
    <col min="13573" max="13573" width="5.85546875" customWidth="1"/>
    <col min="13574" max="13574" width="20.42578125" customWidth="1"/>
    <col min="13575" max="13575" width="7.42578125" customWidth="1"/>
    <col min="13576" max="13576" width="6.140625" customWidth="1"/>
    <col min="13577" max="13577" width="7.28515625" customWidth="1"/>
    <col min="13825" max="13825" width="6.28515625" customWidth="1"/>
    <col min="13826" max="13826" width="5" customWidth="1"/>
    <col min="13827" max="13827" width="27.42578125" customWidth="1"/>
    <col min="13828" max="13828" width="7.5703125" customWidth="1"/>
    <col min="13829" max="13829" width="5.85546875" customWidth="1"/>
    <col min="13830" max="13830" width="20.42578125" customWidth="1"/>
    <col min="13831" max="13831" width="7.42578125" customWidth="1"/>
    <col min="13832" max="13832" width="6.140625" customWidth="1"/>
    <col min="13833" max="13833" width="7.28515625" customWidth="1"/>
    <col min="14081" max="14081" width="6.28515625" customWidth="1"/>
    <col min="14082" max="14082" width="5" customWidth="1"/>
    <col min="14083" max="14083" width="27.42578125" customWidth="1"/>
    <col min="14084" max="14084" width="7.5703125" customWidth="1"/>
    <col min="14085" max="14085" width="5.85546875" customWidth="1"/>
    <col min="14086" max="14086" width="20.42578125" customWidth="1"/>
    <col min="14087" max="14087" width="7.42578125" customWidth="1"/>
    <col min="14088" max="14088" width="6.140625" customWidth="1"/>
    <col min="14089" max="14089" width="7.28515625" customWidth="1"/>
    <col min="14337" max="14337" width="6.28515625" customWidth="1"/>
    <col min="14338" max="14338" width="5" customWidth="1"/>
    <col min="14339" max="14339" width="27.42578125" customWidth="1"/>
    <col min="14340" max="14340" width="7.5703125" customWidth="1"/>
    <col min="14341" max="14341" width="5.85546875" customWidth="1"/>
    <col min="14342" max="14342" width="20.42578125" customWidth="1"/>
    <col min="14343" max="14343" width="7.42578125" customWidth="1"/>
    <col min="14344" max="14344" width="6.140625" customWidth="1"/>
    <col min="14345" max="14345" width="7.28515625" customWidth="1"/>
    <col min="14593" max="14593" width="6.28515625" customWidth="1"/>
    <col min="14594" max="14594" width="5" customWidth="1"/>
    <col min="14595" max="14595" width="27.42578125" customWidth="1"/>
    <col min="14596" max="14596" width="7.5703125" customWidth="1"/>
    <col min="14597" max="14597" width="5.85546875" customWidth="1"/>
    <col min="14598" max="14598" width="20.42578125" customWidth="1"/>
    <col min="14599" max="14599" width="7.42578125" customWidth="1"/>
    <col min="14600" max="14600" width="6.140625" customWidth="1"/>
    <col min="14601" max="14601" width="7.28515625" customWidth="1"/>
    <col min="14849" max="14849" width="6.28515625" customWidth="1"/>
    <col min="14850" max="14850" width="5" customWidth="1"/>
    <col min="14851" max="14851" width="27.42578125" customWidth="1"/>
    <col min="14852" max="14852" width="7.5703125" customWidth="1"/>
    <col min="14853" max="14853" width="5.85546875" customWidth="1"/>
    <col min="14854" max="14854" width="20.42578125" customWidth="1"/>
    <col min="14855" max="14855" width="7.42578125" customWidth="1"/>
    <col min="14856" max="14856" width="6.140625" customWidth="1"/>
    <col min="14857" max="14857" width="7.28515625" customWidth="1"/>
    <col min="15105" max="15105" width="6.28515625" customWidth="1"/>
    <col min="15106" max="15106" width="5" customWidth="1"/>
    <col min="15107" max="15107" width="27.42578125" customWidth="1"/>
    <col min="15108" max="15108" width="7.5703125" customWidth="1"/>
    <col min="15109" max="15109" width="5.85546875" customWidth="1"/>
    <col min="15110" max="15110" width="20.42578125" customWidth="1"/>
    <col min="15111" max="15111" width="7.42578125" customWidth="1"/>
    <col min="15112" max="15112" width="6.140625" customWidth="1"/>
    <col min="15113" max="15113" width="7.28515625" customWidth="1"/>
    <col min="15361" max="15361" width="6.28515625" customWidth="1"/>
    <col min="15362" max="15362" width="5" customWidth="1"/>
    <col min="15363" max="15363" width="27.42578125" customWidth="1"/>
    <col min="15364" max="15364" width="7.5703125" customWidth="1"/>
    <col min="15365" max="15365" width="5.85546875" customWidth="1"/>
    <col min="15366" max="15366" width="20.42578125" customWidth="1"/>
    <col min="15367" max="15367" width="7.42578125" customWidth="1"/>
    <col min="15368" max="15368" width="6.140625" customWidth="1"/>
    <col min="15369" max="15369" width="7.28515625" customWidth="1"/>
    <col min="15617" max="15617" width="6.28515625" customWidth="1"/>
    <col min="15618" max="15618" width="5" customWidth="1"/>
    <col min="15619" max="15619" width="27.42578125" customWidth="1"/>
    <col min="15620" max="15620" width="7.5703125" customWidth="1"/>
    <col min="15621" max="15621" width="5.85546875" customWidth="1"/>
    <col min="15622" max="15622" width="20.42578125" customWidth="1"/>
    <col min="15623" max="15623" width="7.42578125" customWidth="1"/>
    <col min="15624" max="15624" width="6.140625" customWidth="1"/>
    <col min="15625" max="15625" width="7.28515625" customWidth="1"/>
    <col min="15873" max="15873" width="6.28515625" customWidth="1"/>
    <col min="15874" max="15874" width="5" customWidth="1"/>
    <col min="15875" max="15875" width="27.42578125" customWidth="1"/>
    <col min="15876" max="15876" width="7.5703125" customWidth="1"/>
    <col min="15877" max="15877" width="5.85546875" customWidth="1"/>
    <col min="15878" max="15878" width="20.42578125" customWidth="1"/>
    <col min="15879" max="15879" width="7.42578125" customWidth="1"/>
    <col min="15880" max="15880" width="6.140625" customWidth="1"/>
    <col min="15881" max="15881" width="7.28515625" customWidth="1"/>
    <col min="16129" max="16129" width="6.28515625" customWidth="1"/>
    <col min="16130" max="16130" width="5" customWidth="1"/>
    <col min="16131" max="16131" width="27.42578125" customWidth="1"/>
    <col min="16132" max="16132" width="7.5703125" customWidth="1"/>
    <col min="16133" max="16133" width="5.85546875" customWidth="1"/>
    <col min="16134" max="16134" width="20.42578125" customWidth="1"/>
    <col min="16135" max="16135" width="7.42578125" customWidth="1"/>
    <col min="16136" max="16136" width="6.140625" customWidth="1"/>
    <col min="16137" max="16137" width="7.28515625" customWidth="1"/>
  </cols>
  <sheetData>
    <row r="1" spans="1:9">
      <c r="A1" s="176"/>
      <c r="B1" s="176"/>
      <c r="C1" s="176"/>
      <c r="D1" s="176"/>
      <c r="E1" s="176"/>
      <c r="F1" s="176"/>
      <c r="G1" s="176"/>
      <c r="H1" s="176"/>
      <c r="I1" s="176"/>
    </row>
    <row r="2" spans="1:9">
      <c r="A2" s="176" t="s">
        <v>162</v>
      </c>
      <c r="B2" s="176"/>
      <c r="C2" s="176"/>
      <c r="D2" s="176"/>
      <c r="E2" s="176"/>
      <c r="F2" s="176"/>
      <c r="G2" s="176"/>
      <c r="H2" s="176"/>
      <c r="I2" s="176"/>
    </row>
    <row r="3" spans="1:9">
      <c r="A3" s="177" t="s">
        <v>182</v>
      </c>
      <c r="B3" s="177"/>
      <c r="C3" s="177"/>
      <c r="D3" s="177"/>
      <c r="E3" s="177"/>
      <c r="F3" s="177"/>
      <c r="G3" s="177"/>
      <c r="H3" s="177"/>
      <c r="I3" s="177"/>
    </row>
    <row r="4" spans="1:9" ht="15.75" thickBot="1">
      <c r="A4" s="178" t="s">
        <v>163</v>
      </c>
      <c r="B4" s="178"/>
      <c r="C4" s="178"/>
      <c r="D4" s="178"/>
      <c r="E4" s="178"/>
      <c r="F4" s="178"/>
      <c r="G4" s="178"/>
      <c r="H4" s="178"/>
      <c r="I4" s="178"/>
    </row>
    <row r="5" spans="1:9">
      <c r="A5" s="143" t="s">
        <v>164</v>
      </c>
      <c r="B5" s="144" t="s">
        <v>165</v>
      </c>
      <c r="C5" s="144" t="s">
        <v>166</v>
      </c>
      <c r="D5" s="144" t="s">
        <v>10</v>
      </c>
      <c r="E5" s="144" t="s">
        <v>167</v>
      </c>
      <c r="F5" s="144" t="s">
        <v>168</v>
      </c>
      <c r="G5" s="144" t="s">
        <v>10</v>
      </c>
      <c r="H5" s="144" t="s">
        <v>167</v>
      </c>
      <c r="I5" s="59" t="s">
        <v>169</v>
      </c>
    </row>
    <row r="6" spans="1:9" ht="15.75" thickBot="1">
      <c r="A6" s="145"/>
      <c r="B6" s="146" t="s">
        <v>170</v>
      </c>
      <c r="C6" s="147"/>
      <c r="D6" s="147"/>
      <c r="E6" s="146" t="s">
        <v>171</v>
      </c>
      <c r="F6" s="147"/>
      <c r="G6" s="147"/>
      <c r="H6" s="146" t="s">
        <v>171</v>
      </c>
      <c r="I6" s="148"/>
    </row>
    <row r="7" spans="1:9">
      <c r="A7" s="149">
        <v>2013</v>
      </c>
      <c r="B7" s="150" t="s">
        <v>16</v>
      </c>
      <c r="C7" s="151" t="s">
        <v>33</v>
      </c>
      <c r="D7" s="152">
        <v>98.18</v>
      </c>
      <c r="E7" s="150">
        <v>29</v>
      </c>
      <c r="F7" s="151" t="s">
        <v>106</v>
      </c>
      <c r="G7" s="153">
        <v>99.62</v>
      </c>
      <c r="H7" s="150">
        <v>17</v>
      </c>
      <c r="I7" s="154">
        <f t="shared" ref="I7:I8" si="0">E7+H7</f>
        <v>46</v>
      </c>
    </row>
    <row r="8" spans="1:9" ht="15.75" thickBot="1">
      <c r="A8" s="155">
        <v>2014</v>
      </c>
      <c r="B8" s="156" t="s">
        <v>17</v>
      </c>
      <c r="C8" s="157" t="s">
        <v>173</v>
      </c>
      <c r="D8" s="158">
        <v>113.65</v>
      </c>
      <c r="E8" s="156">
        <v>18</v>
      </c>
      <c r="F8" s="157" t="s">
        <v>106</v>
      </c>
      <c r="G8" s="158">
        <v>110.71</v>
      </c>
      <c r="H8" s="156">
        <v>13</v>
      </c>
      <c r="I8" s="159">
        <f t="shared" si="0"/>
        <v>31</v>
      </c>
    </row>
    <row r="11" spans="1:9">
      <c r="F11" t="s">
        <v>172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7"/>
  <sheetViews>
    <sheetView topLeftCell="A10" workbookViewId="0">
      <selection activeCell="A15" sqref="A15"/>
    </sheetView>
  </sheetViews>
  <sheetFormatPr defaultRowHeight="15"/>
  <cols>
    <col min="1" max="1" width="4.7109375" customWidth="1"/>
    <col min="2" max="2" width="31.42578125" bestFit="1" customWidth="1"/>
    <col min="3" max="12" width="6.7109375" customWidth="1"/>
    <col min="13" max="14" width="6.85546875" customWidth="1"/>
    <col min="15" max="15" width="7.5703125" customWidth="1"/>
    <col min="257" max="257" width="4.7109375" customWidth="1"/>
    <col min="258" max="258" width="31.42578125" bestFit="1" customWidth="1"/>
    <col min="259" max="268" width="6.7109375" customWidth="1"/>
    <col min="269" max="270" width="6.85546875" customWidth="1"/>
    <col min="271" max="271" width="7.5703125" customWidth="1"/>
    <col min="513" max="513" width="4.7109375" customWidth="1"/>
    <col min="514" max="514" width="31.42578125" bestFit="1" customWidth="1"/>
    <col min="515" max="524" width="6.7109375" customWidth="1"/>
    <col min="525" max="526" width="6.85546875" customWidth="1"/>
    <col min="527" max="527" width="7.5703125" customWidth="1"/>
    <col min="769" max="769" width="4.7109375" customWidth="1"/>
    <col min="770" max="770" width="31.42578125" bestFit="1" customWidth="1"/>
    <col min="771" max="780" width="6.7109375" customWidth="1"/>
    <col min="781" max="782" width="6.85546875" customWidth="1"/>
    <col min="783" max="783" width="7.5703125" customWidth="1"/>
    <col min="1025" max="1025" width="4.7109375" customWidth="1"/>
    <col min="1026" max="1026" width="31.42578125" bestFit="1" customWidth="1"/>
    <col min="1027" max="1036" width="6.7109375" customWidth="1"/>
    <col min="1037" max="1038" width="6.85546875" customWidth="1"/>
    <col min="1039" max="1039" width="7.5703125" customWidth="1"/>
    <col min="1281" max="1281" width="4.7109375" customWidth="1"/>
    <col min="1282" max="1282" width="31.42578125" bestFit="1" customWidth="1"/>
    <col min="1283" max="1292" width="6.7109375" customWidth="1"/>
    <col min="1293" max="1294" width="6.85546875" customWidth="1"/>
    <col min="1295" max="1295" width="7.5703125" customWidth="1"/>
    <col min="1537" max="1537" width="4.7109375" customWidth="1"/>
    <col min="1538" max="1538" width="31.42578125" bestFit="1" customWidth="1"/>
    <col min="1539" max="1548" width="6.7109375" customWidth="1"/>
    <col min="1549" max="1550" width="6.85546875" customWidth="1"/>
    <col min="1551" max="1551" width="7.5703125" customWidth="1"/>
    <col min="1793" max="1793" width="4.7109375" customWidth="1"/>
    <col min="1794" max="1794" width="31.42578125" bestFit="1" customWidth="1"/>
    <col min="1795" max="1804" width="6.7109375" customWidth="1"/>
    <col min="1805" max="1806" width="6.85546875" customWidth="1"/>
    <col min="1807" max="1807" width="7.5703125" customWidth="1"/>
    <col min="2049" max="2049" width="4.7109375" customWidth="1"/>
    <col min="2050" max="2050" width="31.42578125" bestFit="1" customWidth="1"/>
    <col min="2051" max="2060" width="6.7109375" customWidth="1"/>
    <col min="2061" max="2062" width="6.85546875" customWidth="1"/>
    <col min="2063" max="2063" width="7.5703125" customWidth="1"/>
    <col min="2305" max="2305" width="4.7109375" customWidth="1"/>
    <col min="2306" max="2306" width="31.42578125" bestFit="1" customWidth="1"/>
    <col min="2307" max="2316" width="6.7109375" customWidth="1"/>
    <col min="2317" max="2318" width="6.85546875" customWidth="1"/>
    <col min="2319" max="2319" width="7.5703125" customWidth="1"/>
    <col min="2561" max="2561" width="4.7109375" customWidth="1"/>
    <col min="2562" max="2562" width="31.42578125" bestFit="1" customWidth="1"/>
    <col min="2563" max="2572" width="6.7109375" customWidth="1"/>
    <col min="2573" max="2574" width="6.85546875" customWidth="1"/>
    <col min="2575" max="2575" width="7.5703125" customWidth="1"/>
    <col min="2817" max="2817" width="4.7109375" customWidth="1"/>
    <col min="2818" max="2818" width="31.42578125" bestFit="1" customWidth="1"/>
    <col min="2819" max="2828" width="6.7109375" customWidth="1"/>
    <col min="2829" max="2830" width="6.85546875" customWidth="1"/>
    <col min="2831" max="2831" width="7.5703125" customWidth="1"/>
    <col min="3073" max="3073" width="4.7109375" customWidth="1"/>
    <col min="3074" max="3074" width="31.42578125" bestFit="1" customWidth="1"/>
    <col min="3075" max="3084" width="6.7109375" customWidth="1"/>
    <col min="3085" max="3086" width="6.85546875" customWidth="1"/>
    <col min="3087" max="3087" width="7.5703125" customWidth="1"/>
    <col min="3329" max="3329" width="4.7109375" customWidth="1"/>
    <col min="3330" max="3330" width="31.42578125" bestFit="1" customWidth="1"/>
    <col min="3331" max="3340" width="6.7109375" customWidth="1"/>
    <col min="3341" max="3342" width="6.85546875" customWidth="1"/>
    <col min="3343" max="3343" width="7.5703125" customWidth="1"/>
    <col min="3585" max="3585" width="4.7109375" customWidth="1"/>
    <col min="3586" max="3586" width="31.42578125" bestFit="1" customWidth="1"/>
    <col min="3587" max="3596" width="6.7109375" customWidth="1"/>
    <col min="3597" max="3598" width="6.85546875" customWidth="1"/>
    <col min="3599" max="3599" width="7.5703125" customWidth="1"/>
    <col min="3841" max="3841" width="4.7109375" customWidth="1"/>
    <col min="3842" max="3842" width="31.42578125" bestFit="1" customWidth="1"/>
    <col min="3843" max="3852" width="6.7109375" customWidth="1"/>
    <col min="3853" max="3854" width="6.85546875" customWidth="1"/>
    <col min="3855" max="3855" width="7.5703125" customWidth="1"/>
    <col min="4097" max="4097" width="4.7109375" customWidth="1"/>
    <col min="4098" max="4098" width="31.42578125" bestFit="1" customWidth="1"/>
    <col min="4099" max="4108" width="6.7109375" customWidth="1"/>
    <col min="4109" max="4110" width="6.85546875" customWidth="1"/>
    <col min="4111" max="4111" width="7.5703125" customWidth="1"/>
    <col min="4353" max="4353" width="4.7109375" customWidth="1"/>
    <col min="4354" max="4354" width="31.42578125" bestFit="1" customWidth="1"/>
    <col min="4355" max="4364" width="6.7109375" customWidth="1"/>
    <col min="4365" max="4366" width="6.85546875" customWidth="1"/>
    <col min="4367" max="4367" width="7.5703125" customWidth="1"/>
    <col min="4609" max="4609" width="4.7109375" customWidth="1"/>
    <col min="4610" max="4610" width="31.42578125" bestFit="1" customWidth="1"/>
    <col min="4611" max="4620" width="6.7109375" customWidth="1"/>
    <col min="4621" max="4622" width="6.85546875" customWidth="1"/>
    <col min="4623" max="4623" width="7.5703125" customWidth="1"/>
    <col min="4865" max="4865" width="4.7109375" customWidth="1"/>
    <col min="4866" max="4866" width="31.42578125" bestFit="1" customWidth="1"/>
    <col min="4867" max="4876" width="6.7109375" customWidth="1"/>
    <col min="4877" max="4878" width="6.85546875" customWidth="1"/>
    <col min="4879" max="4879" width="7.5703125" customWidth="1"/>
    <col min="5121" max="5121" width="4.7109375" customWidth="1"/>
    <col min="5122" max="5122" width="31.42578125" bestFit="1" customWidth="1"/>
    <col min="5123" max="5132" width="6.7109375" customWidth="1"/>
    <col min="5133" max="5134" width="6.85546875" customWidth="1"/>
    <col min="5135" max="5135" width="7.5703125" customWidth="1"/>
    <col min="5377" max="5377" width="4.7109375" customWidth="1"/>
    <col min="5378" max="5378" width="31.42578125" bestFit="1" customWidth="1"/>
    <col min="5379" max="5388" width="6.7109375" customWidth="1"/>
    <col min="5389" max="5390" width="6.85546875" customWidth="1"/>
    <col min="5391" max="5391" width="7.5703125" customWidth="1"/>
    <col min="5633" max="5633" width="4.7109375" customWidth="1"/>
    <col min="5634" max="5634" width="31.42578125" bestFit="1" customWidth="1"/>
    <col min="5635" max="5644" width="6.7109375" customWidth="1"/>
    <col min="5645" max="5646" width="6.85546875" customWidth="1"/>
    <col min="5647" max="5647" width="7.5703125" customWidth="1"/>
    <col min="5889" max="5889" width="4.7109375" customWidth="1"/>
    <col min="5890" max="5890" width="31.42578125" bestFit="1" customWidth="1"/>
    <col min="5891" max="5900" width="6.7109375" customWidth="1"/>
    <col min="5901" max="5902" width="6.85546875" customWidth="1"/>
    <col min="5903" max="5903" width="7.5703125" customWidth="1"/>
    <col min="6145" max="6145" width="4.7109375" customWidth="1"/>
    <col min="6146" max="6146" width="31.42578125" bestFit="1" customWidth="1"/>
    <col min="6147" max="6156" width="6.7109375" customWidth="1"/>
    <col min="6157" max="6158" width="6.85546875" customWidth="1"/>
    <col min="6159" max="6159" width="7.5703125" customWidth="1"/>
    <col min="6401" max="6401" width="4.7109375" customWidth="1"/>
    <col min="6402" max="6402" width="31.42578125" bestFit="1" customWidth="1"/>
    <col min="6403" max="6412" width="6.7109375" customWidth="1"/>
    <col min="6413" max="6414" width="6.85546875" customWidth="1"/>
    <col min="6415" max="6415" width="7.5703125" customWidth="1"/>
    <col min="6657" max="6657" width="4.7109375" customWidth="1"/>
    <col min="6658" max="6658" width="31.42578125" bestFit="1" customWidth="1"/>
    <col min="6659" max="6668" width="6.7109375" customWidth="1"/>
    <col min="6669" max="6670" width="6.85546875" customWidth="1"/>
    <col min="6671" max="6671" width="7.5703125" customWidth="1"/>
    <col min="6913" max="6913" width="4.7109375" customWidth="1"/>
    <col min="6914" max="6914" width="31.42578125" bestFit="1" customWidth="1"/>
    <col min="6915" max="6924" width="6.7109375" customWidth="1"/>
    <col min="6925" max="6926" width="6.85546875" customWidth="1"/>
    <col min="6927" max="6927" width="7.5703125" customWidth="1"/>
    <col min="7169" max="7169" width="4.7109375" customWidth="1"/>
    <col min="7170" max="7170" width="31.42578125" bestFit="1" customWidth="1"/>
    <col min="7171" max="7180" width="6.7109375" customWidth="1"/>
    <col min="7181" max="7182" width="6.85546875" customWidth="1"/>
    <col min="7183" max="7183" width="7.5703125" customWidth="1"/>
    <col min="7425" max="7425" width="4.7109375" customWidth="1"/>
    <col min="7426" max="7426" width="31.42578125" bestFit="1" customWidth="1"/>
    <col min="7427" max="7436" width="6.7109375" customWidth="1"/>
    <col min="7437" max="7438" width="6.85546875" customWidth="1"/>
    <col min="7439" max="7439" width="7.5703125" customWidth="1"/>
    <col min="7681" max="7681" width="4.7109375" customWidth="1"/>
    <col min="7682" max="7682" width="31.42578125" bestFit="1" customWidth="1"/>
    <col min="7683" max="7692" width="6.7109375" customWidth="1"/>
    <col min="7693" max="7694" width="6.85546875" customWidth="1"/>
    <col min="7695" max="7695" width="7.5703125" customWidth="1"/>
    <col min="7937" max="7937" width="4.7109375" customWidth="1"/>
    <col min="7938" max="7938" width="31.42578125" bestFit="1" customWidth="1"/>
    <col min="7939" max="7948" width="6.7109375" customWidth="1"/>
    <col min="7949" max="7950" width="6.85546875" customWidth="1"/>
    <col min="7951" max="7951" width="7.5703125" customWidth="1"/>
    <col min="8193" max="8193" width="4.7109375" customWidth="1"/>
    <col min="8194" max="8194" width="31.42578125" bestFit="1" customWidth="1"/>
    <col min="8195" max="8204" width="6.7109375" customWidth="1"/>
    <col min="8205" max="8206" width="6.85546875" customWidth="1"/>
    <col min="8207" max="8207" width="7.5703125" customWidth="1"/>
    <col min="8449" max="8449" width="4.7109375" customWidth="1"/>
    <col min="8450" max="8450" width="31.42578125" bestFit="1" customWidth="1"/>
    <col min="8451" max="8460" width="6.7109375" customWidth="1"/>
    <col min="8461" max="8462" width="6.85546875" customWidth="1"/>
    <col min="8463" max="8463" width="7.5703125" customWidth="1"/>
    <col min="8705" max="8705" width="4.7109375" customWidth="1"/>
    <col min="8706" max="8706" width="31.42578125" bestFit="1" customWidth="1"/>
    <col min="8707" max="8716" width="6.7109375" customWidth="1"/>
    <col min="8717" max="8718" width="6.85546875" customWidth="1"/>
    <col min="8719" max="8719" width="7.5703125" customWidth="1"/>
    <col min="8961" max="8961" width="4.7109375" customWidth="1"/>
    <col min="8962" max="8962" width="31.42578125" bestFit="1" customWidth="1"/>
    <col min="8963" max="8972" width="6.7109375" customWidth="1"/>
    <col min="8973" max="8974" width="6.85546875" customWidth="1"/>
    <col min="8975" max="8975" width="7.5703125" customWidth="1"/>
    <col min="9217" max="9217" width="4.7109375" customWidth="1"/>
    <col min="9218" max="9218" width="31.42578125" bestFit="1" customWidth="1"/>
    <col min="9219" max="9228" width="6.7109375" customWidth="1"/>
    <col min="9229" max="9230" width="6.85546875" customWidth="1"/>
    <col min="9231" max="9231" width="7.5703125" customWidth="1"/>
    <col min="9473" max="9473" width="4.7109375" customWidth="1"/>
    <col min="9474" max="9474" width="31.42578125" bestFit="1" customWidth="1"/>
    <col min="9475" max="9484" width="6.7109375" customWidth="1"/>
    <col min="9485" max="9486" width="6.85546875" customWidth="1"/>
    <col min="9487" max="9487" width="7.5703125" customWidth="1"/>
    <col min="9729" max="9729" width="4.7109375" customWidth="1"/>
    <col min="9730" max="9730" width="31.42578125" bestFit="1" customWidth="1"/>
    <col min="9731" max="9740" width="6.7109375" customWidth="1"/>
    <col min="9741" max="9742" width="6.85546875" customWidth="1"/>
    <col min="9743" max="9743" width="7.5703125" customWidth="1"/>
    <col min="9985" max="9985" width="4.7109375" customWidth="1"/>
    <col min="9986" max="9986" width="31.42578125" bestFit="1" customWidth="1"/>
    <col min="9987" max="9996" width="6.7109375" customWidth="1"/>
    <col min="9997" max="9998" width="6.85546875" customWidth="1"/>
    <col min="9999" max="9999" width="7.5703125" customWidth="1"/>
    <col min="10241" max="10241" width="4.7109375" customWidth="1"/>
    <col min="10242" max="10242" width="31.42578125" bestFit="1" customWidth="1"/>
    <col min="10243" max="10252" width="6.7109375" customWidth="1"/>
    <col min="10253" max="10254" width="6.85546875" customWidth="1"/>
    <col min="10255" max="10255" width="7.5703125" customWidth="1"/>
    <col min="10497" max="10497" width="4.7109375" customWidth="1"/>
    <col min="10498" max="10498" width="31.42578125" bestFit="1" customWidth="1"/>
    <col min="10499" max="10508" width="6.7109375" customWidth="1"/>
    <col min="10509" max="10510" width="6.85546875" customWidth="1"/>
    <col min="10511" max="10511" width="7.5703125" customWidth="1"/>
    <col min="10753" max="10753" width="4.7109375" customWidth="1"/>
    <col min="10754" max="10754" width="31.42578125" bestFit="1" customWidth="1"/>
    <col min="10755" max="10764" width="6.7109375" customWidth="1"/>
    <col min="10765" max="10766" width="6.85546875" customWidth="1"/>
    <col min="10767" max="10767" width="7.5703125" customWidth="1"/>
    <col min="11009" max="11009" width="4.7109375" customWidth="1"/>
    <col min="11010" max="11010" width="31.42578125" bestFit="1" customWidth="1"/>
    <col min="11011" max="11020" width="6.7109375" customWidth="1"/>
    <col min="11021" max="11022" width="6.85546875" customWidth="1"/>
    <col min="11023" max="11023" width="7.5703125" customWidth="1"/>
    <col min="11265" max="11265" width="4.7109375" customWidth="1"/>
    <col min="11266" max="11266" width="31.42578125" bestFit="1" customWidth="1"/>
    <col min="11267" max="11276" width="6.7109375" customWidth="1"/>
    <col min="11277" max="11278" width="6.85546875" customWidth="1"/>
    <col min="11279" max="11279" width="7.5703125" customWidth="1"/>
    <col min="11521" max="11521" width="4.7109375" customWidth="1"/>
    <col min="11522" max="11522" width="31.42578125" bestFit="1" customWidth="1"/>
    <col min="11523" max="11532" width="6.7109375" customWidth="1"/>
    <col min="11533" max="11534" width="6.85546875" customWidth="1"/>
    <col min="11535" max="11535" width="7.5703125" customWidth="1"/>
    <col min="11777" max="11777" width="4.7109375" customWidth="1"/>
    <col min="11778" max="11778" width="31.42578125" bestFit="1" customWidth="1"/>
    <col min="11779" max="11788" width="6.7109375" customWidth="1"/>
    <col min="11789" max="11790" width="6.85546875" customWidth="1"/>
    <col min="11791" max="11791" width="7.5703125" customWidth="1"/>
    <col min="12033" max="12033" width="4.7109375" customWidth="1"/>
    <col min="12034" max="12034" width="31.42578125" bestFit="1" customWidth="1"/>
    <col min="12035" max="12044" width="6.7109375" customWidth="1"/>
    <col min="12045" max="12046" width="6.85546875" customWidth="1"/>
    <col min="12047" max="12047" width="7.5703125" customWidth="1"/>
    <col min="12289" max="12289" width="4.7109375" customWidth="1"/>
    <col min="12290" max="12290" width="31.42578125" bestFit="1" customWidth="1"/>
    <col min="12291" max="12300" width="6.7109375" customWidth="1"/>
    <col min="12301" max="12302" width="6.85546875" customWidth="1"/>
    <col min="12303" max="12303" width="7.5703125" customWidth="1"/>
    <col min="12545" max="12545" width="4.7109375" customWidth="1"/>
    <col min="12546" max="12546" width="31.42578125" bestFit="1" customWidth="1"/>
    <col min="12547" max="12556" width="6.7109375" customWidth="1"/>
    <col min="12557" max="12558" width="6.85546875" customWidth="1"/>
    <col min="12559" max="12559" width="7.5703125" customWidth="1"/>
    <col min="12801" max="12801" width="4.7109375" customWidth="1"/>
    <col min="12802" max="12802" width="31.42578125" bestFit="1" customWidth="1"/>
    <col min="12803" max="12812" width="6.7109375" customWidth="1"/>
    <col min="12813" max="12814" width="6.85546875" customWidth="1"/>
    <col min="12815" max="12815" width="7.5703125" customWidth="1"/>
    <col min="13057" max="13057" width="4.7109375" customWidth="1"/>
    <col min="13058" max="13058" width="31.42578125" bestFit="1" customWidth="1"/>
    <col min="13059" max="13068" width="6.7109375" customWidth="1"/>
    <col min="13069" max="13070" width="6.85546875" customWidth="1"/>
    <col min="13071" max="13071" width="7.5703125" customWidth="1"/>
    <col min="13313" max="13313" width="4.7109375" customWidth="1"/>
    <col min="13314" max="13314" width="31.42578125" bestFit="1" customWidth="1"/>
    <col min="13315" max="13324" width="6.7109375" customWidth="1"/>
    <col min="13325" max="13326" width="6.85546875" customWidth="1"/>
    <col min="13327" max="13327" width="7.5703125" customWidth="1"/>
    <col min="13569" max="13569" width="4.7109375" customWidth="1"/>
    <col min="13570" max="13570" width="31.42578125" bestFit="1" customWidth="1"/>
    <col min="13571" max="13580" width="6.7109375" customWidth="1"/>
    <col min="13581" max="13582" width="6.85546875" customWidth="1"/>
    <col min="13583" max="13583" width="7.5703125" customWidth="1"/>
    <col min="13825" max="13825" width="4.7109375" customWidth="1"/>
    <col min="13826" max="13826" width="31.42578125" bestFit="1" customWidth="1"/>
    <col min="13827" max="13836" width="6.7109375" customWidth="1"/>
    <col min="13837" max="13838" width="6.85546875" customWidth="1"/>
    <col min="13839" max="13839" width="7.5703125" customWidth="1"/>
    <col min="14081" max="14081" width="4.7109375" customWidth="1"/>
    <col min="14082" max="14082" width="31.42578125" bestFit="1" customWidth="1"/>
    <col min="14083" max="14092" width="6.7109375" customWidth="1"/>
    <col min="14093" max="14094" width="6.85546875" customWidth="1"/>
    <col min="14095" max="14095" width="7.5703125" customWidth="1"/>
    <col min="14337" max="14337" width="4.7109375" customWidth="1"/>
    <col min="14338" max="14338" width="31.42578125" bestFit="1" customWidth="1"/>
    <col min="14339" max="14348" width="6.7109375" customWidth="1"/>
    <col min="14349" max="14350" width="6.85546875" customWidth="1"/>
    <col min="14351" max="14351" width="7.5703125" customWidth="1"/>
    <col min="14593" max="14593" width="4.7109375" customWidth="1"/>
    <col min="14594" max="14594" width="31.42578125" bestFit="1" customWidth="1"/>
    <col min="14595" max="14604" width="6.7109375" customWidth="1"/>
    <col min="14605" max="14606" width="6.85546875" customWidth="1"/>
    <col min="14607" max="14607" width="7.5703125" customWidth="1"/>
    <col min="14849" max="14849" width="4.7109375" customWidth="1"/>
    <col min="14850" max="14850" width="31.42578125" bestFit="1" customWidth="1"/>
    <col min="14851" max="14860" width="6.7109375" customWidth="1"/>
    <col min="14861" max="14862" width="6.85546875" customWidth="1"/>
    <col min="14863" max="14863" width="7.5703125" customWidth="1"/>
    <col min="15105" max="15105" width="4.7109375" customWidth="1"/>
    <col min="15106" max="15106" width="31.42578125" bestFit="1" customWidth="1"/>
    <col min="15107" max="15116" width="6.7109375" customWidth="1"/>
    <col min="15117" max="15118" width="6.85546875" customWidth="1"/>
    <col min="15119" max="15119" width="7.5703125" customWidth="1"/>
    <col min="15361" max="15361" width="4.7109375" customWidth="1"/>
    <col min="15362" max="15362" width="31.42578125" bestFit="1" customWidth="1"/>
    <col min="15363" max="15372" width="6.7109375" customWidth="1"/>
    <col min="15373" max="15374" width="6.85546875" customWidth="1"/>
    <col min="15375" max="15375" width="7.5703125" customWidth="1"/>
    <col min="15617" max="15617" width="4.7109375" customWidth="1"/>
    <col min="15618" max="15618" width="31.42578125" bestFit="1" customWidth="1"/>
    <col min="15619" max="15628" width="6.7109375" customWidth="1"/>
    <col min="15629" max="15630" width="6.85546875" customWidth="1"/>
    <col min="15631" max="15631" width="7.5703125" customWidth="1"/>
    <col min="15873" max="15873" width="4.7109375" customWidth="1"/>
    <col min="15874" max="15874" width="31.42578125" bestFit="1" customWidth="1"/>
    <col min="15875" max="15884" width="6.7109375" customWidth="1"/>
    <col min="15885" max="15886" width="6.85546875" customWidth="1"/>
    <col min="15887" max="15887" width="7.5703125" customWidth="1"/>
    <col min="16129" max="16129" width="4.7109375" customWidth="1"/>
    <col min="16130" max="16130" width="31.42578125" bestFit="1" customWidth="1"/>
    <col min="16131" max="16140" width="6.7109375" customWidth="1"/>
    <col min="16141" max="16142" width="6.85546875" customWidth="1"/>
    <col min="16143" max="16143" width="7.5703125" customWidth="1"/>
  </cols>
  <sheetData>
    <row r="1" spans="1:15" ht="16.5" thickBot="1">
      <c r="A1" s="184" t="s">
        <v>48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>
      <c r="A2" s="50"/>
      <c r="B2" s="185" t="s">
        <v>49</v>
      </c>
      <c r="C2" s="51" t="s">
        <v>50</v>
      </c>
      <c r="D2" s="52" t="s">
        <v>51</v>
      </c>
      <c r="E2" s="53" t="s">
        <v>52</v>
      </c>
      <c r="F2" s="54" t="s">
        <v>53</v>
      </c>
      <c r="G2" s="55" t="s">
        <v>54</v>
      </c>
      <c r="H2" s="56" t="s">
        <v>55</v>
      </c>
      <c r="I2" s="57" t="s">
        <v>56</v>
      </c>
      <c r="J2" s="52" t="s">
        <v>57</v>
      </c>
      <c r="K2" s="52" t="s">
        <v>58</v>
      </c>
      <c r="L2" s="52" t="s">
        <v>59</v>
      </c>
      <c r="M2" s="58" t="s">
        <v>60</v>
      </c>
      <c r="N2" s="59" t="s">
        <v>61</v>
      </c>
      <c r="O2" s="60"/>
    </row>
    <row r="3" spans="1:15" ht="15.75" thickBot="1">
      <c r="A3" s="60"/>
      <c r="B3" s="186"/>
      <c r="C3" s="61"/>
      <c r="D3" s="62"/>
      <c r="E3" s="63"/>
      <c r="F3" s="64"/>
      <c r="G3" s="65" t="s">
        <v>62</v>
      </c>
      <c r="H3" s="66"/>
      <c r="I3" s="67"/>
      <c r="J3" s="62"/>
      <c r="K3" s="62" t="s">
        <v>63</v>
      </c>
      <c r="L3" s="68"/>
      <c r="M3" s="69"/>
      <c r="N3" s="70" t="s">
        <v>64</v>
      </c>
      <c r="O3" s="60"/>
    </row>
    <row r="4" spans="1:15">
      <c r="A4" s="60" t="s">
        <v>65</v>
      </c>
      <c r="B4" s="186"/>
      <c r="C4" s="67" t="s">
        <v>66</v>
      </c>
      <c r="D4" s="62" t="s">
        <v>67</v>
      </c>
      <c r="E4" s="63"/>
      <c r="F4" s="64"/>
      <c r="G4" s="71"/>
      <c r="H4" s="72" t="s">
        <v>66</v>
      </c>
      <c r="I4" s="67"/>
      <c r="J4" s="62" t="s">
        <v>66</v>
      </c>
      <c r="K4" s="62" t="s">
        <v>68</v>
      </c>
      <c r="L4" s="62"/>
      <c r="M4" s="69"/>
      <c r="N4" s="70" t="s">
        <v>69</v>
      </c>
      <c r="O4" s="60"/>
    </row>
    <row r="5" spans="1:15">
      <c r="A5" s="60" t="s">
        <v>70</v>
      </c>
      <c r="B5" s="186"/>
      <c r="C5" s="67" t="s">
        <v>71</v>
      </c>
      <c r="D5" s="62" t="s">
        <v>72</v>
      </c>
      <c r="E5" s="63" t="s">
        <v>73</v>
      </c>
      <c r="F5" s="64"/>
      <c r="G5" s="73"/>
      <c r="H5" s="72" t="s">
        <v>71</v>
      </c>
      <c r="I5" s="67"/>
      <c r="J5" s="62" t="s">
        <v>71</v>
      </c>
      <c r="K5" s="62" t="s">
        <v>72</v>
      </c>
      <c r="L5" s="62"/>
      <c r="M5" s="74"/>
      <c r="N5" s="75" t="s">
        <v>183</v>
      </c>
      <c r="O5" s="60"/>
    </row>
    <row r="6" spans="1:15">
      <c r="A6" s="60" t="s">
        <v>74</v>
      </c>
      <c r="B6" s="186" t="s">
        <v>75</v>
      </c>
      <c r="C6" s="67" t="s">
        <v>76</v>
      </c>
      <c r="D6" s="62" t="s">
        <v>77</v>
      </c>
      <c r="E6" s="63" t="s">
        <v>78</v>
      </c>
      <c r="F6" s="64"/>
      <c r="G6" s="73"/>
      <c r="H6" s="72" t="s">
        <v>76</v>
      </c>
      <c r="I6" s="76" t="s">
        <v>79</v>
      </c>
      <c r="J6" s="62" t="s">
        <v>76</v>
      </c>
      <c r="K6" s="62" t="s">
        <v>80</v>
      </c>
      <c r="L6" s="62"/>
      <c r="M6" s="76"/>
      <c r="N6" s="62"/>
      <c r="O6" s="60" t="s">
        <v>67</v>
      </c>
    </row>
    <row r="7" spans="1:15">
      <c r="A7" s="60" t="s">
        <v>81</v>
      </c>
      <c r="B7" s="186"/>
      <c r="C7" s="67" t="s">
        <v>67</v>
      </c>
      <c r="D7" s="62" t="s">
        <v>82</v>
      </c>
      <c r="E7" s="63" t="s">
        <v>68</v>
      </c>
      <c r="F7" s="64"/>
      <c r="G7" s="77" t="s">
        <v>83</v>
      </c>
      <c r="H7" s="72" t="s">
        <v>84</v>
      </c>
      <c r="I7" s="76" t="s">
        <v>85</v>
      </c>
      <c r="J7" s="62" t="s">
        <v>66</v>
      </c>
      <c r="K7" s="62" t="s">
        <v>86</v>
      </c>
      <c r="L7" s="62" t="s">
        <v>83</v>
      </c>
      <c r="M7" s="76" t="s">
        <v>65</v>
      </c>
      <c r="N7" s="62"/>
      <c r="O7" s="60" t="s">
        <v>70</v>
      </c>
    </row>
    <row r="8" spans="1:15">
      <c r="A8" s="60" t="s">
        <v>87</v>
      </c>
      <c r="B8" s="186"/>
      <c r="C8" s="67" t="s">
        <v>88</v>
      </c>
      <c r="D8" s="62" t="s">
        <v>89</v>
      </c>
      <c r="E8" s="63" t="s">
        <v>90</v>
      </c>
      <c r="F8" s="78" t="s">
        <v>83</v>
      </c>
      <c r="G8" s="79" t="s">
        <v>85</v>
      </c>
      <c r="H8" s="72" t="s">
        <v>78</v>
      </c>
      <c r="I8" s="76" t="s">
        <v>91</v>
      </c>
      <c r="J8" s="62" t="s">
        <v>86</v>
      </c>
      <c r="K8" s="62" t="s">
        <v>92</v>
      </c>
      <c r="L8" s="62" t="s">
        <v>85</v>
      </c>
      <c r="M8" s="76" t="s">
        <v>86</v>
      </c>
      <c r="N8" s="62"/>
      <c r="O8" s="60" t="s">
        <v>87</v>
      </c>
    </row>
    <row r="9" spans="1:15">
      <c r="A9" s="60" t="s">
        <v>93</v>
      </c>
      <c r="B9" s="186"/>
      <c r="C9" s="67" t="s">
        <v>94</v>
      </c>
      <c r="D9" s="62" t="s">
        <v>86</v>
      </c>
      <c r="E9" s="63" t="s">
        <v>72</v>
      </c>
      <c r="F9" s="78" t="s">
        <v>77</v>
      </c>
      <c r="G9" s="79" t="s">
        <v>95</v>
      </c>
      <c r="H9" s="72" t="s">
        <v>71</v>
      </c>
      <c r="I9" s="67" t="s">
        <v>82</v>
      </c>
      <c r="J9" s="62" t="s">
        <v>96</v>
      </c>
      <c r="K9" s="62" t="s">
        <v>80</v>
      </c>
      <c r="L9" s="62" t="s">
        <v>95</v>
      </c>
      <c r="M9" s="76" t="s">
        <v>71</v>
      </c>
      <c r="N9" s="62" t="s">
        <v>66</v>
      </c>
      <c r="O9" s="60" t="s">
        <v>97</v>
      </c>
    </row>
    <row r="10" spans="1:15">
      <c r="A10" s="60" t="s">
        <v>98</v>
      </c>
      <c r="B10" s="186" t="s">
        <v>99</v>
      </c>
      <c r="C10" s="67" t="s">
        <v>77</v>
      </c>
      <c r="D10" s="62" t="s">
        <v>92</v>
      </c>
      <c r="E10" s="63" t="s">
        <v>100</v>
      </c>
      <c r="F10" s="78" t="s">
        <v>68</v>
      </c>
      <c r="G10" s="79" t="s">
        <v>72</v>
      </c>
      <c r="H10" s="72" t="s">
        <v>90</v>
      </c>
      <c r="I10" s="67" t="s">
        <v>92</v>
      </c>
      <c r="J10" s="62" t="s">
        <v>86</v>
      </c>
      <c r="K10" s="62" t="s">
        <v>82</v>
      </c>
      <c r="L10" s="62" t="s">
        <v>72</v>
      </c>
      <c r="M10" s="76" t="s">
        <v>68</v>
      </c>
      <c r="N10" s="62" t="s">
        <v>92</v>
      </c>
      <c r="O10" s="60"/>
    </row>
    <row r="11" spans="1:15">
      <c r="A11" s="60"/>
      <c r="B11" s="186"/>
      <c r="C11" s="67" t="s">
        <v>68</v>
      </c>
      <c r="D11" s="62" t="s">
        <v>101</v>
      </c>
      <c r="E11" s="63" t="s">
        <v>86</v>
      </c>
      <c r="F11" s="78" t="s">
        <v>96</v>
      </c>
      <c r="G11" s="79" t="s">
        <v>92</v>
      </c>
      <c r="H11" s="72" t="s">
        <v>82</v>
      </c>
      <c r="I11" s="67" t="s">
        <v>80</v>
      </c>
      <c r="J11" s="62" t="s">
        <v>77</v>
      </c>
      <c r="K11" s="62" t="s">
        <v>101</v>
      </c>
      <c r="L11" s="62" t="s">
        <v>92</v>
      </c>
      <c r="M11" s="76" t="s">
        <v>72</v>
      </c>
      <c r="N11" s="62" t="s">
        <v>82</v>
      </c>
      <c r="O11" s="60"/>
    </row>
    <row r="12" spans="1:15">
      <c r="A12" s="60"/>
      <c r="B12" s="186"/>
      <c r="C12" s="67" t="s">
        <v>102</v>
      </c>
      <c r="D12" s="62" t="s">
        <v>78</v>
      </c>
      <c r="E12" s="63" t="s">
        <v>92</v>
      </c>
      <c r="F12" s="78" t="s">
        <v>72</v>
      </c>
      <c r="G12" s="79" t="s">
        <v>72</v>
      </c>
      <c r="H12" s="72" t="s">
        <v>101</v>
      </c>
      <c r="I12" s="67" t="s">
        <v>103</v>
      </c>
      <c r="J12" s="62" t="s">
        <v>72</v>
      </c>
      <c r="K12" s="62" t="s">
        <v>72</v>
      </c>
      <c r="L12" s="62" t="s">
        <v>72</v>
      </c>
      <c r="M12" s="62" t="s">
        <v>104</v>
      </c>
      <c r="N12" s="67" t="s">
        <v>77</v>
      </c>
      <c r="O12" s="60"/>
    </row>
    <row r="13" spans="1:15" ht="15.75" thickBot="1">
      <c r="A13" s="80"/>
      <c r="B13" s="187"/>
      <c r="C13" s="81"/>
      <c r="D13" s="82"/>
      <c r="E13" s="83"/>
      <c r="F13" s="84"/>
      <c r="G13" s="79"/>
      <c r="H13" s="85" t="s">
        <v>72</v>
      </c>
      <c r="I13" s="81"/>
      <c r="J13" s="82"/>
      <c r="K13" s="83"/>
      <c r="L13" s="82"/>
      <c r="M13" s="86"/>
      <c r="N13" s="87"/>
      <c r="O13" s="80"/>
    </row>
    <row r="14" spans="1:15" ht="15.75" thickBot="1">
      <c r="A14" s="188" t="s">
        <v>105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90"/>
    </row>
    <row r="15" spans="1:15" ht="15.75">
      <c r="A15" s="88" t="s">
        <v>16</v>
      </c>
      <c r="B15" s="89" t="s">
        <v>106</v>
      </c>
      <c r="C15" s="90">
        <v>10</v>
      </c>
      <c r="D15" s="91">
        <v>10</v>
      </c>
      <c r="E15" s="92">
        <v>10</v>
      </c>
      <c r="F15" s="92">
        <v>10</v>
      </c>
      <c r="G15" s="88">
        <v>10</v>
      </c>
      <c r="H15" s="90">
        <v>10</v>
      </c>
      <c r="I15" s="93">
        <v>10</v>
      </c>
      <c r="J15" s="91">
        <v>10</v>
      </c>
      <c r="K15" s="191">
        <v>9</v>
      </c>
      <c r="L15" s="91">
        <v>10</v>
      </c>
      <c r="M15" s="191"/>
      <c r="N15" s="94"/>
      <c r="O15" s="88">
        <f>SUM(C15:N15)-K15</f>
        <v>90</v>
      </c>
    </row>
    <row r="16" spans="1:15" ht="15.75">
      <c r="A16" s="95" t="s">
        <v>17</v>
      </c>
      <c r="B16" s="96" t="s">
        <v>107</v>
      </c>
      <c r="C16" s="97">
        <v>9</v>
      </c>
      <c r="D16" s="192">
        <v>8</v>
      </c>
      <c r="E16" s="98">
        <v>9</v>
      </c>
      <c r="F16" s="98">
        <v>8</v>
      </c>
      <c r="G16" s="99">
        <v>8</v>
      </c>
      <c r="H16" s="97">
        <v>9</v>
      </c>
      <c r="I16" s="100">
        <v>9</v>
      </c>
      <c r="J16" s="101">
        <v>9</v>
      </c>
      <c r="K16" s="101">
        <v>10</v>
      </c>
      <c r="L16" s="101">
        <v>8</v>
      </c>
      <c r="M16" s="192">
        <v>5</v>
      </c>
      <c r="N16" s="102"/>
      <c r="O16" s="95">
        <f>SUM(C16:N16)-D16-M16</f>
        <v>79</v>
      </c>
    </row>
    <row r="17" spans="1:16" ht="15.75">
      <c r="A17" s="95" t="s">
        <v>18</v>
      </c>
      <c r="B17" s="96" t="s">
        <v>108</v>
      </c>
      <c r="C17" s="97">
        <v>6</v>
      </c>
      <c r="D17" s="101">
        <v>6</v>
      </c>
      <c r="E17" s="193">
        <v>5</v>
      </c>
      <c r="F17" s="98">
        <v>7</v>
      </c>
      <c r="G17" s="99">
        <v>6</v>
      </c>
      <c r="H17" s="97">
        <v>7</v>
      </c>
      <c r="I17" s="100">
        <v>8</v>
      </c>
      <c r="J17" s="101">
        <v>8</v>
      </c>
      <c r="K17" s="192">
        <v>5</v>
      </c>
      <c r="L17" s="101">
        <v>6</v>
      </c>
      <c r="M17" s="101">
        <v>9</v>
      </c>
      <c r="N17" s="102"/>
      <c r="O17" s="95">
        <f>SUM(C17:N17)-E17-K17</f>
        <v>63</v>
      </c>
    </row>
    <row r="18" spans="1:16" ht="15.75">
      <c r="A18" s="95" t="s">
        <v>109</v>
      </c>
      <c r="B18" s="96" t="s">
        <v>112</v>
      </c>
      <c r="C18" s="97">
        <v>4</v>
      </c>
      <c r="D18" s="101">
        <v>3</v>
      </c>
      <c r="E18" s="193"/>
      <c r="F18" s="193">
        <v>1</v>
      </c>
      <c r="G18" s="99">
        <v>1</v>
      </c>
      <c r="H18" s="97">
        <v>6</v>
      </c>
      <c r="I18" s="100">
        <v>1</v>
      </c>
      <c r="J18" s="101">
        <v>7</v>
      </c>
      <c r="K18" s="101">
        <v>8</v>
      </c>
      <c r="L18" s="101">
        <v>7</v>
      </c>
      <c r="M18" s="101">
        <v>10</v>
      </c>
      <c r="N18" s="102"/>
      <c r="O18" s="95">
        <f>SUM(C18:N18)-F18</f>
        <v>47</v>
      </c>
    </row>
    <row r="19" spans="1:16" ht="15.75">
      <c r="A19" s="95" t="s">
        <v>111</v>
      </c>
      <c r="B19" s="103" t="s">
        <v>110</v>
      </c>
      <c r="C19" s="194"/>
      <c r="D19" s="101">
        <v>9</v>
      </c>
      <c r="E19" s="98">
        <v>8</v>
      </c>
      <c r="F19" s="98">
        <v>9</v>
      </c>
      <c r="G19" s="99">
        <v>9</v>
      </c>
      <c r="H19" s="194"/>
      <c r="I19" s="100"/>
      <c r="J19" s="101"/>
      <c r="K19" s="101"/>
      <c r="L19" s="101">
        <v>9</v>
      </c>
      <c r="M19" s="101"/>
      <c r="N19" s="102"/>
      <c r="O19" s="95">
        <f>SUM(C19:N19)</f>
        <v>44</v>
      </c>
      <c r="P19" t="s">
        <v>175</v>
      </c>
    </row>
    <row r="20" spans="1:16" ht="15.75">
      <c r="A20" s="95" t="s">
        <v>113</v>
      </c>
      <c r="B20" s="96" t="s">
        <v>114</v>
      </c>
      <c r="C20" s="97">
        <v>8</v>
      </c>
      <c r="D20" s="192">
        <v>1</v>
      </c>
      <c r="E20" s="193">
        <v>1</v>
      </c>
      <c r="F20" s="98">
        <v>1</v>
      </c>
      <c r="G20" s="99">
        <v>1</v>
      </c>
      <c r="H20" s="97">
        <v>8</v>
      </c>
      <c r="I20" s="104">
        <v>1</v>
      </c>
      <c r="J20" s="101">
        <v>5</v>
      </c>
      <c r="K20" s="101">
        <v>7</v>
      </c>
      <c r="L20" s="101">
        <v>5</v>
      </c>
      <c r="M20" s="101">
        <v>8</v>
      </c>
      <c r="N20" s="102"/>
      <c r="O20" s="95">
        <f>SUM(C20:N20)-D20-E20</f>
        <v>44</v>
      </c>
      <c r="P20" t="s">
        <v>175</v>
      </c>
    </row>
    <row r="21" spans="1:16" ht="15.75">
      <c r="A21" s="95" t="s">
        <v>115</v>
      </c>
      <c r="B21" s="105" t="s">
        <v>116</v>
      </c>
      <c r="C21" s="194">
        <v>1</v>
      </c>
      <c r="D21" s="192">
        <v>1</v>
      </c>
      <c r="E21" s="98">
        <v>4</v>
      </c>
      <c r="F21" s="98">
        <v>5</v>
      </c>
      <c r="G21" s="99">
        <v>5</v>
      </c>
      <c r="H21" s="97">
        <v>5</v>
      </c>
      <c r="I21" s="100">
        <v>6</v>
      </c>
      <c r="J21" s="101">
        <v>3</v>
      </c>
      <c r="K21" s="101">
        <v>4</v>
      </c>
      <c r="L21" s="101">
        <v>3</v>
      </c>
      <c r="M21" s="101">
        <v>4</v>
      </c>
      <c r="N21" s="102"/>
      <c r="O21" s="95">
        <f>SUM(C21:N21)-C21-D21</f>
        <v>39</v>
      </c>
    </row>
    <row r="22" spans="1:16" ht="15.75">
      <c r="A22" s="95" t="s">
        <v>117</v>
      </c>
      <c r="B22" s="96" t="s">
        <v>41</v>
      </c>
      <c r="C22" s="194"/>
      <c r="D22" s="106">
        <v>5</v>
      </c>
      <c r="E22" s="107">
        <v>7</v>
      </c>
      <c r="F22" s="98">
        <v>6</v>
      </c>
      <c r="G22" s="108">
        <v>7</v>
      </c>
      <c r="H22" s="195"/>
      <c r="I22" s="110">
        <v>7</v>
      </c>
      <c r="J22" s="106"/>
      <c r="K22" s="106"/>
      <c r="L22" s="106">
        <v>2</v>
      </c>
      <c r="M22" s="106">
        <v>3</v>
      </c>
      <c r="N22" s="111"/>
      <c r="O22" s="95">
        <f t="shared" ref="O22:O27" si="0">SUM(C22:N22)</f>
        <v>37</v>
      </c>
    </row>
    <row r="23" spans="1:16" ht="15.75">
      <c r="A23" s="95" t="s">
        <v>118</v>
      </c>
      <c r="B23" s="96" t="s">
        <v>119</v>
      </c>
      <c r="C23" s="97">
        <v>3</v>
      </c>
      <c r="D23" s="106">
        <v>1</v>
      </c>
      <c r="E23" s="196"/>
      <c r="F23" s="98">
        <v>1</v>
      </c>
      <c r="G23" s="108">
        <v>1</v>
      </c>
      <c r="H23" s="109">
        <v>2</v>
      </c>
      <c r="I23" s="197"/>
      <c r="J23" s="106">
        <v>6</v>
      </c>
      <c r="K23" s="106">
        <v>6</v>
      </c>
      <c r="L23" s="106">
        <v>1</v>
      </c>
      <c r="M23" s="106">
        <v>6</v>
      </c>
      <c r="N23" s="111"/>
      <c r="O23" s="95">
        <f t="shared" si="0"/>
        <v>27</v>
      </c>
      <c r="P23" t="s">
        <v>175</v>
      </c>
    </row>
    <row r="24" spans="1:16" ht="15.75">
      <c r="A24" s="95" t="s">
        <v>120</v>
      </c>
      <c r="B24" s="96" t="s">
        <v>121</v>
      </c>
      <c r="C24" s="97">
        <v>5</v>
      </c>
      <c r="D24" s="106">
        <v>7</v>
      </c>
      <c r="E24" s="107">
        <v>1</v>
      </c>
      <c r="F24" s="98">
        <v>1</v>
      </c>
      <c r="G24" s="108">
        <v>1</v>
      </c>
      <c r="H24" s="195"/>
      <c r="I24" s="110">
        <v>1</v>
      </c>
      <c r="J24" s="198"/>
      <c r="K24" s="106"/>
      <c r="L24" s="107">
        <v>4</v>
      </c>
      <c r="M24" s="106">
        <v>7</v>
      </c>
      <c r="N24" s="111"/>
      <c r="O24" s="95">
        <f t="shared" si="0"/>
        <v>27</v>
      </c>
      <c r="P24" t="s">
        <v>175</v>
      </c>
    </row>
    <row r="25" spans="1:16" ht="15.75">
      <c r="A25" s="95" t="s">
        <v>122</v>
      </c>
      <c r="B25" s="96" t="s">
        <v>35</v>
      </c>
      <c r="C25" s="97">
        <v>2</v>
      </c>
      <c r="D25" s="106">
        <v>1</v>
      </c>
      <c r="E25" s="107">
        <v>6</v>
      </c>
      <c r="F25" s="98">
        <v>4</v>
      </c>
      <c r="G25" s="108">
        <v>1</v>
      </c>
      <c r="H25" s="109">
        <v>1</v>
      </c>
      <c r="I25" s="197"/>
      <c r="J25" s="198"/>
      <c r="K25" s="106">
        <v>3</v>
      </c>
      <c r="L25" s="107">
        <v>1</v>
      </c>
      <c r="M25" s="106">
        <v>1</v>
      </c>
      <c r="N25" s="111"/>
      <c r="O25" s="95">
        <f t="shared" si="0"/>
        <v>20</v>
      </c>
    </row>
    <row r="26" spans="1:16" ht="15.75">
      <c r="A26" s="95" t="s">
        <v>123</v>
      </c>
      <c r="B26" s="96" t="s">
        <v>29</v>
      </c>
      <c r="C26" s="97">
        <v>7</v>
      </c>
      <c r="D26" s="106">
        <v>2</v>
      </c>
      <c r="E26" s="107">
        <v>1</v>
      </c>
      <c r="F26" s="98">
        <v>3</v>
      </c>
      <c r="G26" s="108">
        <v>1</v>
      </c>
      <c r="H26" s="109">
        <v>3</v>
      </c>
      <c r="I26" s="110">
        <v>1</v>
      </c>
      <c r="J26" s="198"/>
      <c r="K26" s="198"/>
      <c r="L26" s="107"/>
      <c r="M26" s="106">
        <v>1</v>
      </c>
      <c r="N26" s="111"/>
      <c r="O26" s="95">
        <f t="shared" si="0"/>
        <v>19</v>
      </c>
    </row>
    <row r="27" spans="1:16" ht="15.75">
      <c r="A27" s="95" t="s">
        <v>124</v>
      </c>
      <c r="B27" s="96" t="s">
        <v>125</v>
      </c>
      <c r="C27" s="97">
        <v>1</v>
      </c>
      <c r="D27" s="101">
        <v>1</v>
      </c>
      <c r="E27" s="193"/>
      <c r="F27" s="193"/>
      <c r="G27" s="99">
        <v>1</v>
      </c>
      <c r="H27" s="97">
        <v>4</v>
      </c>
      <c r="I27" s="100">
        <v>1</v>
      </c>
      <c r="J27" s="101">
        <v>4</v>
      </c>
      <c r="K27" s="101"/>
      <c r="L27" s="101">
        <v>1</v>
      </c>
      <c r="M27" s="101"/>
      <c r="N27" s="102"/>
      <c r="O27" s="95">
        <f t="shared" si="0"/>
        <v>13</v>
      </c>
    </row>
    <row r="28" spans="1:16" ht="15.75">
      <c r="A28" s="95" t="s">
        <v>126</v>
      </c>
      <c r="B28" s="96" t="s">
        <v>127</v>
      </c>
      <c r="C28" s="194">
        <v>1</v>
      </c>
      <c r="D28" s="101">
        <v>1</v>
      </c>
      <c r="E28" s="98">
        <v>1</v>
      </c>
      <c r="F28" s="98">
        <v>1</v>
      </c>
      <c r="G28" s="99">
        <v>1</v>
      </c>
      <c r="H28" s="97">
        <v>1</v>
      </c>
      <c r="I28" s="100">
        <v>1</v>
      </c>
      <c r="J28" s="101">
        <v>2</v>
      </c>
      <c r="K28" s="192"/>
      <c r="L28" s="101">
        <v>1</v>
      </c>
      <c r="M28" s="101">
        <v>2</v>
      </c>
      <c r="N28" s="112"/>
      <c r="O28" s="95">
        <f>SUM(C28:N28)-C28</f>
        <v>11</v>
      </c>
    </row>
    <row r="29" spans="1:16" ht="16.5" thickBot="1">
      <c r="A29" s="113" t="s">
        <v>128</v>
      </c>
      <c r="B29" s="114" t="s">
        <v>129</v>
      </c>
      <c r="C29" s="199"/>
      <c r="D29" s="115">
        <v>4</v>
      </c>
      <c r="E29" s="116">
        <v>1</v>
      </c>
      <c r="F29" s="200"/>
      <c r="G29" s="113">
        <v>1</v>
      </c>
      <c r="H29" s="117"/>
      <c r="I29" s="118">
        <v>1</v>
      </c>
      <c r="J29" s="115"/>
      <c r="K29" s="115"/>
      <c r="L29" s="115">
        <v>1</v>
      </c>
      <c r="M29" s="115"/>
      <c r="N29" s="119"/>
      <c r="O29" s="80">
        <f>SUM(C29:N29)</f>
        <v>8</v>
      </c>
    </row>
    <row r="30" spans="1:16" ht="15.75" thickBot="1">
      <c r="A30" s="188" t="s">
        <v>130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90"/>
    </row>
    <row r="31" spans="1:16" ht="15.75">
      <c r="A31" s="88" t="s">
        <v>16</v>
      </c>
      <c r="B31" s="89" t="s">
        <v>106</v>
      </c>
      <c r="C31" s="201">
        <v>10</v>
      </c>
      <c r="D31" s="191">
        <v>10</v>
      </c>
      <c r="E31" s="92">
        <v>10</v>
      </c>
      <c r="F31" s="92">
        <v>10</v>
      </c>
      <c r="G31" s="88">
        <v>10</v>
      </c>
      <c r="H31" s="90">
        <v>10</v>
      </c>
      <c r="I31" s="93">
        <v>10</v>
      </c>
      <c r="J31" s="91">
        <v>10</v>
      </c>
      <c r="K31" s="91">
        <v>10</v>
      </c>
      <c r="L31" s="91">
        <v>10</v>
      </c>
      <c r="M31" s="91">
        <v>10</v>
      </c>
      <c r="N31" s="120"/>
      <c r="O31" s="88">
        <f>SUM(C31:N31)-C31-D31</f>
        <v>90</v>
      </c>
    </row>
    <row r="32" spans="1:16" ht="15.75">
      <c r="A32" s="95" t="s">
        <v>17</v>
      </c>
      <c r="B32" s="96" t="s">
        <v>108</v>
      </c>
      <c r="C32" s="97">
        <v>9</v>
      </c>
      <c r="D32" s="101">
        <v>9</v>
      </c>
      <c r="E32" s="98">
        <v>9</v>
      </c>
      <c r="F32" s="98">
        <v>9</v>
      </c>
      <c r="G32" s="99">
        <v>9</v>
      </c>
      <c r="H32" s="194">
        <v>8</v>
      </c>
      <c r="I32" s="100">
        <v>8</v>
      </c>
      <c r="J32" s="101">
        <v>9</v>
      </c>
      <c r="K32" s="192">
        <v>7</v>
      </c>
      <c r="L32" s="101">
        <v>8</v>
      </c>
      <c r="M32" s="101">
        <v>9</v>
      </c>
      <c r="N32" s="121"/>
      <c r="O32" s="95">
        <f>SUM(C32:N32)-K32-H32</f>
        <v>79</v>
      </c>
    </row>
    <row r="33" spans="1:16" ht="15.75">
      <c r="A33" s="95" t="s">
        <v>18</v>
      </c>
      <c r="B33" s="96" t="s">
        <v>131</v>
      </c>
      <c r="C33" s="97">
        <v>8</v>
      </c>
      <c r="D33" s="101">
        <v>7</v>
      </c>
      <c r="E33" s="98">
        <v>8</v>
      </c>
      <c r="F33" s="98">
        <v>8</v>
      </c>
      <c r="G33" s="99">
        <v>8</v>
      </c>
      <c r="H33" s="194">
        <v>5</v>
      </c>
      <c r="I33" s="100">
        <v>9</v>
      </c>
      <c r="J33" s="101">
        <v>8</v>
      </c>
      <c r="K33" s="101">
        <v>9</v>
      </c>
      <c r="L33" s="101">
        <v>9</v>
      </c>
      <c r="M33" s="192">
        <v>6</v>
      </c>
      <c r="N33" s="121"/>
      <c r="O33" s="95">
        <f>SUM(C33:N33)-H33-M33</f>
        <v>74</v>
      </c>
    </row>
    <row r="34" spans="1:16" ht="15.75">
      <c r="A34" s="95" t="s">
        <v>109</v>
      </c>
      <c r="B34" s="96" t="s">
        <v>132</v>
      </c>
      <c r="C34" s="97">
        <v>7</v>
      </c>
      <c r="D34" s="101">
        <v>8</v>
      </c>
      <c r="E34" s="98">
        <v>7</v>
      </c>
      <c r="F34" s="98">
        <v>7</v>
      </c>
      <c r="G34" s="99">
        <v>7</v>
      </c>
      <c r="H34" s="194">
        <v>6</v>
      </c>
      <c r="I34" s="100">
        <v>7</v>
      </c>
      <c r="J34" s="101">
        <v>5</v>
      </c>
      <c r="K34" s="101">
        <v>8</v>
      </c>
      <c r="L34" s="192">
        <v>4</v>
      </c>
      <c r="M34" s="192"/>
      <c r="N34" s="121"/>
      <c r="O34" s="95">
        <f>SUM(C34:N34)-L34</f>
        <v>62</v>
      </c>
    </row>
    <row r="35" spans="1:16" ht="15.75">
      <c r="A35" s="95" t="s">
        <v>111</v>
      </c>
      <c r="B35" s="96" t="s">
        <v>107</v>
      </c>
      <c r="C35" s="97">
        <v>6</v>
      </c>
      <c r="D35" s="101">
        <v>6</v>
      </c>
      <c r="E35" s="193"/>
      <c r="F35" s="193">
        <v>1</v>
      </c>
      <c r="G35" s="99">
        <v>1</v>
      </c>
      <c r="H35" s="97">
        <v>9</v>
      </c>
      <c r="I35" s="100">
        <v>1</v>
      </c>
      <c r="J35" s="101">
        <v>7</v>
      </c>
      <c r="K35" s="101">
        <v>6</v>
      </c>
      <c r="L35" s="101">
        <v>6</v>
      </c>
      <c r="M35" s="101">
        <v>8</v>
      </c>
      <c r="N35" s="121"/>
      <c r="O35" s="95">
        <f>SUM(C35:N35)-F35</f>
        <v>50</v>
      </c>
    </row>
    <row r="36" spans="1:16" ht="15.75">
      <c r="A36" s="95" t="s">
        <v>113</v>
      </c>
      <c r="B36" s="96" t="s">
        <v>127</v>
      </c>
      <c r="C36" s="97">
        <v>5</v>
      </c>
      <c r="D36" s="106">
        <v>4</v>
      </c>
      <c r="E36" s="196">
        <v>1</v>
      </c>
      <c r="F36" s="193">
        <v>1</v>
      </c>
      <c r="G36" s="108">
        <v>1</v>
      </c>
      <c r="H36" s="109">
        <v>7</v>
      </c>
      <c r="I36" s="110">
        <v>1</v>
      </c>
      <c r="J36" s="106">
        <v>6</v>
      </c>
      <c r="K36" s="106">
        <v>5</v>
      </c>
      <c r="L36" s="106">
        <v>2</v>
      </c>
      <c r="M36" s="106">
        <v>5</v>
      </c>
      <c r="N36" s="122"/>
      <c r="O36" s="95">
        <f>SUM(C36:N36)-E36-F36</f>
        <v>36</v>
      </c>
    </row>
    <row r="37" spans="1:16" ht="15.75">
      <c r="A37" s="99" t="s">
        <v>115</v>
      </c>
      <c r="B37" s="96" t="s">
        <v>133</v>
      </c>
      <c r="C37" s="97">
        <v>4</v>
      </c>
      <c r="D37" s="101">
        <v>5</v>
      </c>
      <c r="E37" s="98">
        <v>6</v>
      </c>
      <c r="F37" s="98">
        <v>1</v>
      </c>
      <c r="G37" s="99">
        <v>6</v>
      </c>
      <c r="H37" s="97">
        <v>3</v>
      </c>
      <c r="I37" s="202"/>
      <c r="J37" s="192"/>
      <c r="K37" s="101">
        <v>3</v>
      </c>
      <c r="L37" s="101">
        <v>3</v>
      </c>
      <c r="M37" s="101">
        <v>1</v>
      </c>
      <c r="N37" s="123"/>
      <c r="O37" s="95">
        <f>SUM(C37:N37)</f>
        <v>32</v>
      </c>
    </row>
    <row r="38" spans="1:16" ht="15.75">
      <c r="A38" s="124" t="s">
        <v>117</v>
      </c>
      <c r="B38" s="96" t="s">
        <v>134</v>
      </c>
      <c r="C38" s="97">
        <v>3</v>
      </c>
      <c r="D38" s="101">
        <v>2</v>
      </c>
      <c r="E38" s="98">
        <v>1</v>
      </c>
      <c r="F38" s="98">
        <v>1</v>
      </c>
      <c r="G38" s="99">
        <v>1</v>
      </c>
      <c r="H38" s="97">
        <v>2</v>
      </c>
      <c r="I38" s="100">
        <v>1</v>
      </c>
      <c r="J38" s="192"/>
      <c r="K38" s="101">
        <v>4</v>
      </c>
      <c r="L38" s="101">
        <v>5</v>
      </c>
      <c r="M38" s="192"/>
      <c r="N38" s="123"/>
      <c r="O38" s="95">
        <f>SUM(C38:N38)</f>
        <v>20</v>
      </c>
      <c r="P38" t="s">
        <v>175</v>
      </c>
    </row>
    <row r="39" spans="1:16" ht="15.75">
      <c r="A39" s="124" t="s">
        <v>118</v>
      </c>
      <c r="B39" s="96" t="s">
        <v>25</v>
      </c>
      <c r="C39" s="194"/>
      <c r="D39" s="192"/>
      <c r="E39" s="98"/>
      <c r="F39" s="98"/>
      <c r="G39" s="99">
        <v>1</v>
      </c>
      <c r="H39" s="97">
        <v>4</v>
      </c>
      <c r="I39" s="100">
        <v>1</v>
      </c>
      <c r="J39" s="101"/>
      <c r="K39" s="101"/>
      <c r="L39" s="101">
        <v>7</v>
      </c>
      <c r="M39" s="101">
        <v>7</v>
      </c>
      <c r="N39" s="123"/>
      <c r="O39" s="95">
        <f>SUM(C39:N39)</f>
        <v>20</v>
      </c>
      <c r="P39" t="s">
        <v>175</v>
      </c>
    </row>
    <row r="40" spans="1:16" ht="15.75">
      <c r="A40" s="124" t="s">
        <v>120</v>
      </c>
      <c r="B40" s="96" t="s">
        <v>135</v>
      </c>
      <c r="C40" s="194">
        <v>1</v>
      </c>
      <c r="D40" s="101">
        <v>1</v>
      </c>
      <c r="E40" s="98">
        <v>1</v>
      </c>
      <c r="F40" s="98">
        <v>1</v>
      </c>
      <c r="G40" s="99">
        <v>1</v>
      </c>
      <c r="H40" s="97">
        <v>1</v>
      </c>
      <c r="I40" s="100">
        <v>1</v>
      </c>
      <c r="J40" s="101">
        <v>4</v>
      </c>
      <c r="K40" s="101">
        <v>1</v>
      </c>
      <c r="L40" s="101">
        <v>1</v>
      </c>
      <c r="M40" s="192"/>
      <c r="N40" s="123"/>
      <c r="O40" s="95">
        <f>SUM(C40:N40)-C40</f>
        <v>12</v>
      </c>
    </row>
    <row r="41" spans="1:16" ht="15.75">
      <c r="A41" s="124" t="s">
        <v>122</v>
      </c>
      <c r="B41" s="96" t="s">
        <v>29</v>
      </c>
      <c r="C41" s="97">
        <v>1</v>
      </c>
      <c r="D41" s="101">
        <v>1</v>
      </c>
      <c r="E41" s="98">
        <v>1</v>
      </c>
      <c r="F41" s="193"/>
      <c r="G41" s="99">
        <v>1</v>
      </c>
      <c r="H41" s="97">
        <v>1</v>
      </c>
      <c r="I41" s="100">
        <v>1</v>
      </c>
      <c r="J41" s="192"/>
      <c r="K41" s="101"/>
      <c r="L41" s="101"/>
      <c r="M41" s="101">
        <v>4</v>
      </c>
      <c r="N41" s="123"/>
      <c r="O41" s="95">
        <f>SUM(C41:N41)</f>
        <v>10</v>
      </c>
    </row>
    <row r="42" spans="1:16" ht="15.75">
      <c r="A42" s="124" t="s">
        <v>123</v>
      </c>
      <c r="B42" s="96" t="s">
        <v>136</v>
      </c>
      <c r="C42" s="97">
        <v>2</v>
      </c>
      <c r="D42" s="101">
        <v>1</v>
      </c>
      <c r="E42" s="98">
        <v>1</v>
      </c>
      <c r="F42" s="98">
        <v>1</v>
      </c>
      <c r="G42" s="99">
        <v>1</v>
      </c>
      <c r="H42" s="97">
        <v>1</v>
      </c>
      <c r="I42" s="202"/>
      <c r="J42" s="192"/>
      <c r="K42" s="101">
        <v>2</v>
      </c>
      <c r="L42" s="101"/>
      <c r="M42" s="101"/>
      <c r="N42" s="123"/>
      <c r="O42" s="95">
        <f>SUM(C42:N42)</f>
        <v>9</v>
      </c>
    </row>
    <row r="43" spans="1:16" ht="15.75">
      <c r="A43" s="124" t="s">
        <v>124</v>
      </c>
      <c r="B43" s="96" t="s">
        <v>41</v>
      </c>
      <c r="C43" s="109">
        <v>1</v>
      </c>
      <c r="D43" s="101">
        <v>3</v>
      </c>
      <c r="E43" s="98">
        <v>1</v>
      </c>
      <c r="F43" s="98">
        <v>1</v>
      </c>
      <c r="G43" s="99">
        <v>1</v>
      </c>
      <c r="H43" s="194"/>
      <c r="I43" s="202"/>
      <c r="J43" s="101"/>
      <c r="K43" s="101">
        <v>1</v>
      </c>
      <c r="L43" s="101"/>
      <c r="M43" s="101"/>
      <c r="N43" s="123"/>
      <c r="O43" s="95">
        <f>SUM(C43:N43)</f>
        <v>8</v>
      </c>
    </row>
    <row r="44" spans="1:16" ht="16.5" thickBot="1">
      <c r="A44" s="125" t="s">
        <v>126</v>
      </c>
      <c r="B44" s="126" t="s">
        <v>137</v>
      </c>
      <c r="C44" s="117">
        <v>1</v>
      </c>
      <c r="D44" s="203"/>
      <c r="E44" s="116">
        <v>1</v>
      </c>
      <c r="F44" s="200"/>
      <c r="G44" s="113">
        <v>1</v>
      </c>
      <c r="H44" s="117"/>
      <c r="I44" s="118"/>
      <c r="J44" s="115"/>
      <c r="K44" s="115"/>
      <c r="L44" s="115"/>
      <c r="M44" s="115"/>
      <c r="N44" s="127"/>
      <c r="O44" s="80">
        <f>SUM(C44:N44)</f>
        <v>3</v>
      </c>
    </row>
    <row r="45" spans="1:16" ht="15.75" thickBot="1">
      <c r="A45" s="128"/>
      <c r="B45" s="129" t="s">
        <v>138</v>
      </c>
      <c r="C45" s="130" t="s">
        <v>139</v>
      </c>
      <c r="D45" s="131" t="s">
        <v>140</v>
      </c>
      <c r="E45" s="132" t="s">
        <v>141</v>
      </c>
      <c r="F45" s="133" t="s">
        <v>142</v>
      </c>
      <c r="G45" s="134" t="s">
        <v>143</v>
      </c>
      <c r="H45" s="135" t="s">
        <v>144</v>
      </c>
      <c r="I45" s="136" t="s">
        <v>145</v>
      </c>
      <c r="J45" s="131" t="s">
        <v>146</v>
      </c>
      <c r="K45" s="131" t="s">
        <v>147</v>
      </c>
      <c r="L45" s="131" t="s">
        <v>148</v>
      </c>
      <c r="M45" s="137" t="s">
        <v>149</v>
      </c>
      <c r="N45" s="138" t="s">
        <v>150</v>
      </c>
      <c r="O45" s="139"/>
    </row>
    <row r="46" spans="1:16">
      <c r="B46" s="140" t="s">
        <v>151</v>
      </c>
    </row>
    <row r="47" spans="1:16">
      <c r="A47" s="182" t="s">
        <v>152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</row>
    <row r="48" spans="1:16">
      <c r="A48" s="183" t="s">
        <v>153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</row>
    <row r="49" spans="1:1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</row>
    <row r="51" spans="1:15">
      <c r="C51" s="141"/>
      <c r="D51" s="141"/>
    </row>
    <row r="52" spans="1:15">
      <c r="B52" s="141" t="s">
        <v>154</v>
      </c>
    </row>
    <row r="53" spans="1:15">
      <c r="B53" s="176" t="s">
        <v>155</v>
      </c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41"/>
    </row>
    <row r="54" spans="1:15">
      <c r="B54" s="176" t="s">
        <v>156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41"/>
    </row>
    <row r="56" spans="1:15">
      <c r="A56" s="183" t="s">
        <v>157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</row>
    <row r="57" spans="1:15">
      <c r="E57" s="179" t="s">
        <v>158</v>
      </c>
      <c r="F57" s="179"/>
      <c r="G57" s="179"/>
      <c r="H57" s="179"/>
      <c r="I57" s="179"/>
      <c r="J57" s="179"/>
      <c r="K57" s="180" t="s">
        <v>159</v>
      </c>
      <c r="L57" s="180"/>
      <c r="M57" s="180"/>
      <c r="N57" s="180"/>
      <c r="O57" s="180"/>
    </row>
    <row r="58" spans="1:15">
      <c r="K58" s="181" t="s">
        <v>160</v>
      </c>
      <c r="L58" s="181"/>
      <c r="M58" s="181"/>
      <c r="N58" s="181"/>
      <c r="O58" s="181"/>
    </row>
    <row r="59" spans="1:15">
      <c r="K59" s="179" t="s">
        <v>15</v>
      </c>
      <c r="L59" s="179"/>
      <c r="M59" s="179"/>
      <c r="N59" s="179"/>
      <c r="O59" s="179"/>
    </row>
    <row r="67" spans="2:15"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</row>
  </sheetData>
  <sortState ref="B31:O44">
    <sortCondition descending="1" ref="O31:O44"/>
  </sortState>
  <mergeCells count="16">
    <mergeCell ref="A30:O30"/>
    <mergeCell ref="A1:O1"/>
    <mergeCell ref="B2:B5"/>
    <mergeCell ref="B6:B9"/>
    <mergeCell ref="B10:B13"/>
    <mergeCell ref="A14:O14"/>
    <mergeCell ref="E57:J57"/>
    <mergeCell ref="K57:O57"/>
    <mergeCell ref="K58:O58"/>
    <mergeCell ref="K59:O59"/>
    <mergeCell ref="A47:O47"/>
    <mergeCell ref="A48:O48"/>
    <mergeCell ref="A49:O49"/>
    <mergeCell ref="B53:M53"/>
    <mergeCell ref="B54:M54"/>
    <mergeCell ref="A56:O5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Poprad</vt:lpstr>
      <vt:lpstr>Hist.</vt:lpstr>
      <vt:lpstr>Olympiáda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2014-10-20T09:48:17Z</dcterms:modified>
</cp:coreProperties>
</file>