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80" windowWidth="1944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24" i="1"/>
  <c r="I23"/>
  <c r="I22"/>
  <c r="G24"/>
  <c r="G23"/>
  <c r="G22"/>
  <c r="G21"/>
  <c r="I21" s="1"/>
  <c r="G20"/>
  <c r="I20" s="1"/>
  <c r="G19"/>
  <c r="I19" s="1"/>
  <c r="G18"/>
  <c r="I18" s="1"/>
  <c r="G17"/>
  <c r="I17" s="1"/>
  <c r="G16"/>
  <c r="I16" s="1"/>
  <c r="G5"/>
  <c r="I5" s="1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4"/>
  <c r="I4" s="1"/>
  <c r="M23" l="1" a="1"/>
  <c r="M23" s="1"/>
  <c r="L23" s="1" a="1"/>
  <c r="L23" s="1"/>
  <c r="M18" a="1"/>
  <c r="M18" s="1"/>
  <c r="L18" s="1" a="1"/>
  <c r="L18" s="1"/>
  <c r="M20" a="1"/>
  <c r="M20" s="1"/>
  <c r="L20" s="1" a="1"/>
  <c r="L20" s="1"/>
  <c r="M22" a="1"/>
  <c r="M22" s="1"/>
  <c r="L22" s="1" a="1"/>
  <c r="L22" s="1"/>
  <c r="M24" a="1"/>
  <c r="M24" s="1"/>
  <c r="L24" s="1" a="1"/>
  <c r="L24" s="1"/>
  <c r="M16" a="1"/>
  <c r="M16" s="1"/>
  <c r="L16" s="1" a="1"/>
  <c r="L16" s="1"/>
  <c r="M17" a="1"/>
  <c r="M17" s="1"/>
  <c r="L17" s="1" a="1"/>
  <c r="L17" s="1"/>
  <c r="M19" a="1"/>
  <c r="M19" s="1"/>
  <c r="L19" s="1" a="1"/>
  <c r="L19" s="1"/>
  <c r="M21" a="1"/>
  <c r="M21" s="1"/>
  <c r="L21" s="1" a="1"/>
  <c r="L21" s="1"/>
  <c r="M15" a="1"/>
  <c r="M15" s="1"/>
  <c r="L15" s="1" a="1"/>
  <c r="L15" s="1"/>
  <c r="M12" a="1"/>
  <c r="M12" s="1"/>
  <c r="L12" s="1" a="1"/>
  <c r="L12" s="1"/>
  <c r="M10" a="1"/>
  <c r="M10" s="1"/>
  <c r="L10" s="1" a="1"/>
  <c r="L10" s="1"/>
  <c r="M8" a="1"/>
  <c r="M8" s="1"/>
  <c r="L8" s="1" a="1"/>
  <c r="L8" s="1"/>
  <c r="M6" a="1"/>
  <c r="M6" s="1"/>
  <c r="L6" s="1" a="1"/>
  <c r="L6" s="1"/>
  <c r="M4" a="1"/>
  <c r="M4" s="1"/>
  <c r="L4" s="1" a="1"/>
  <c r="L4" s="1"/>
  <c r="M14" a="1"/>
  <c r="M14" s="1"/>
  <c r="L14" s="1" a="1"/>
  <c r="L14" s="1"/>
  <c r="M13" a="1"/>
  <c r="M13" s="1"/>
  <c r="L13" s="1" a="1"/>
  <c r="L13" s="1"/>
  <c r="M11" a="1"/>
  <c r="M11" s="1"/>
  <c r="L11" s="1" a="1"/>
  <c r="L11" s="1"/>
  <c r="M9" a="1"/>
  <c r="M9" s="1"/>
  <c r="L9" s="1" a="1"/>
  <c r="L9" s="1"/>
  <c r="M7" a="1"/>
  <c r="M7" s="1"/>
  <c r="L7" s="1" a="1"/>
  <c r="L7" s="1"/>
  <c r="M5" a="1"/>
  <c r="M5" s="1"/>
  <c r="L5" s="1" a="1"/>
  <c r="L5" s="1"/>
</calcChain>
</file>

<file path=xl/sharedStrings.xml><?xml version="1.0" encoding="utf-8"?>
<sst xmlns="http://schemas.openxmlformats.org/spreadsheetml/2006/main" count="53" uniqueCount="32">
  <si>
    <t>ž</t>
  </si>
  <si>
    <t>Družstvo</t>
  </si>
  <si>
    <t>VÝSLEDKOVÁ LISTINA</t>
  </si>
  <si>
    <t>Umístění</t>
  </si>
  <si>
    <t>Výsledný čas</t>
  </si>
  <si>
    <t>Ženy</t>
  </si>
  <si>
    <t>štafeta dvojíc</t>
  </si>
  <si>
    <t>5 x 30</t>
  </si>
  <si>
    <t>uzlová štafeta</t>
  </si>
  <si>
    <t>súčet</t>
  </si>
  <si>
    <t>výh. body</t>
  </si>
  <si>
    <t>celkový čas</t>
  </si>
  <si>
    <t>ŠTARTOVNÁ LISTINA</t>
  </si>
  <si>
    <t>P.č.</t>
  </si>
  <si>
    <t>Kat.</t>
  </si>
  <si>
    <t>Podolínec 1</t>
  </si>
  <si>
    <t>Spišské Bystré 1</t>
  </si>
  <si>
    <t>Nová Ľubovňa</t>
  </si>
  <si>
    <t>Spišská Stará Ves 1</t>
  </si>
  <si>
    <t>Jarabina</t>
  </si>
  <si>
    <t>Vrbov</t>
  </si>
  <si>
    <t>Ľubica 1</t>
  </si>
  <si>
    <t>Slovenská Ves 2</t>
  </si>
  <si>
    <t>Holumnica</t>
  </si>
  <si>
    <t xml:space="preserve">Podhorany </t>
  </si>
  <si>
    <t>Spišská Stará Ves 2</t>
  </si>
  <si>
    <t>Toporec</t>
  </si>
  <si>
    <t>Spišské Bystré 2</t>
  </si>
  <si>
    <t>Ľubica 2</t>
  </si>
  <si>
    <t>Podolínec 2</t>
  </si>
  <si>
    <t>Slovenská Ves 1</t>
  </si>
  <si>
    <t>7.</t>
  </si>
</sst>
</file>

<file path=xl/styles.xml><?xml version="1.0" encoding="utf-8"?>
<styleSheet xmlns="http://schemas.openxmlformats.org/spreadsheetml/2006/main">
  <numFmts count="1">
    <numFmt numFmtId="164" formatCode="General;;"/>
  </numFmts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normálne" xfId="0" builtinId="0"/>
  </cellStyles>
  <dxfs count="2">
    <dxf>
      <font>
        <b/>
        <i val="0"/>
      </font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54"/>
  <sheetViews>
    <sheetView tabSelected="1" workbookViewId="0">
      <selection activeCell="P6" sqref="P6"/>
    </sheetView>
  </sheetViews>
  <sheetFormatPr defaultRowHeight="15"/>
  <cols>
    <col min="1" max="1" width="3.85546875" style="1" customWidth="1"/>
    <col min="2" max="2" width="5.85546875" style="1" customWidth="1"/>
    <col min="3" max="3" width="17.28515625" style="1" customWidth="1"/>
    <col min="4" max="4" width="13.28515625" style="1" customWidth="1"/>
    <col min="5" max="5" width="10.140625" style="1" customWidth="1"/>
    <col min="6" max="6" width="14" style="1" customWidth="1"/>
    <col min="7" max="7" width="10.28515625" style="1" customWidth="1"/>
    <col min="8" max="8" width="11" style="1" customWidth="1"/>
    <col min="9" max="9" width="10.7109375" style="1" customWidth="1"/>
    <col min="10" max="11" width="9.140625" style="1"/>
    <col min="12" max="12" width="33" style="1" customWidth="1"/>
    <col min="13" max="13" width="12.28515625" style="1" customWidth="1"/>
    <col min="14" max="16384" width="9.140625" style="1"/>
  </cols>
  <sheetData>
    <row r="1" spans="1:15" ht="18.75">
      <c r="A1" s="36" t="s">
        <v>12</v>
      </c>
      <c r="B1" s="37"/>
      <c r="C1" s="37"/>
      <c r="D1" s="37"/>
      <c r="E1" s="37"/>
      <c r="F1" s="37"/>
      <c r="G1" s="37"/>
      <c r="H1" s="37"/>
      <c r="I1" s="38"/>
      <c r="K1" s="39" t="s">
        <v>2</v>
      </c>
      <c r="L1" s="39"/>
      <c r="M1" s="39"/>
      <c r="N1" s="2"/>
    </row>
    <row r="2" spans="1:15" s="3" customFormat="1" ht="12">
      <c r="K2" s="9" t="s">
        <v>5</v>
      </c>
      <c r="L2" s="6"/>
      <c r="M2" s="6"/>
    </row>
    <row r="3" spans="1:15" s="3" customFormat="1">
      <c r="A3" s="4" t="s">
        <v>13</v>
      </c>
      <c r="B3" s="4" t="s">
        <v>14</v>
      </c>
      <c r="C3" s="20" t="s">
        <v>1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K3" s="7" t="s">
        <v>3</v>
      </c>
      <c r="L3" s="7" t="s">
        <v>1</v>
      </c>
      <c r="M3" s="7" t="s">
        <v>4</v>
      </c>
    </row>
    <row r="4" spans="1:15" s="3" customFormat="1">
      <c r="A4" s="5">
        <v>1</v>
      </c>
      <c r="B4" s="10" t="s">
        <v>0</v>
      </c>
      <c r="C4" s="11" t="s">
        <v>15</v>
      </c>
      <c r="D4" s="18">
        <v>100</v>
      </c>
      <c r="E4" s="15">
        <v>100</v>
      </c>
      <c r="F4" s="15">
        <v>100</v>
      </c>
      <c r="G4" s="13">
        <f>SUM(D4:F4)</f>
        <v>300</v>
      </c>
      <c r="H4" s="15"/>
      <c r="I4" s="17">
        <f>IF(OR(G4="N",H4="N"),"N",MIN(G4-H4))</f>
        <v>300</v>
      </c>
      <c r="K4" s="8">
        <v>1</v>
      </c>
      <c r="L4" s="8">
        <f t="array" ref="L4">IFERROR(INDEX($C$4:$C$43,MATCH("ž"&amp;M4,$B$4:$B$43&amp;$I$4:$I$43,0)),"")</f>
        <v>0</v>
      </c>
      <c r="M4" s="8">
        <f t="array" ref="M4">IFERROR(SMALL(IF($B$4:$B$43="ž",$I$4:$I$43),ROWS(A$36:A36)),"")</f>
        <v>0</v>
      </c>
    </row>
    <row r="5" spans="1:15" s="3" customFormat="1">
      <c r="A5" s="5">
        <v>2</v>
      </c>
      <c r="B5" s="10" t="s">
        <v>0</v>
      </c>
      <c r="C5" s="12" t="s">
        <v>16</v>
      </c>
      <c r="D5" s="11">
        <v>48.22</v>
      </c>
      <c r="E5" s="16">
        <v>40.15</v>
      </c>
      <c r="F5" s="16">
        <v>21.89</v>
      </c>
      <c r="G5" s="13">
        <f t="shared" ref="G5:G24" si="0">SUM(D5:F5)</f>
        <v>110.26</v>
      </c>
      <c r="H5" s="16">
        <v>4</v>
      </c>
      <c r="I5" s="17">
        <f t="shared" ref="I5:I24" si="1">IF(OR(G5="N",H5="N"),"N",MIN(G5-H5))</f>
        <v>106.26</v>
      </c>
      <c r="K5" s="8">
        <v>2</v>
      </c>
      <c r="L5" s="8">
        <f t="array" ref="L5">IFERROR(INDEX($C$4:$C$43,MATCH("ž"&amp;M5,$B$4:$B$43&amp;$I$4:$I$43,0)),"")</f>
        <v>0</v>
      </c>
      <c r="M5" s="8">
        <f t="array" ref="M5">IFERROR(SMALL(IF($B$4:$B$43="ž",$I$4:$I$43),ROWS(A$36:A37)),"")</f>
        <v>0</v>
      </c>
    </row>
    <row r="6" spans="1:15" s="3" customFormat="1">
      <c r="A6" s="5">
        <v>3</v>
      </c>
      <c r="B6" s="10" t="s">
        <v>0</v>
      </c>
      <c r="C6" s="12" t="s">
        <v>17</v>
      </c>
      <c r="D6" s="11">
        <v>63.27</v>
      </c>
      <c r="E6" s="16">
        <v>44.75</v>
      </c>
      <c r="F6" s="16">
        <v>40.729999999999997</v>
      </c>
      <c r="G6" s="13">
        <f t="shared" si="0"/>
        <v>148.75</v>
      </c>
      <c r="H6" s="16">
        <v>4</v>
      </c>
      <c r="I6" s="17">
        <f t="shared" si="1"/>
        <v>144.75</v>
      </c>
      <c r="K6" s="8">
        <v>3</v>
      </c>
      <c r="L6" s="8">
        <f t="array" ref="L6">IFERROR(INDEX($C$4:$C$43,MATCH("ž"&amp;M6,$B$4:$B$43&amp;$I$4:$I$43,0)),"")</f>
        <v>0</v>
      </c>
      <c r="M6" s="8">
        <f t="array" ref="M6">IFERROR(SMALL(IF($B$4:$B$43="ž",$I$4:$I$43),ROWS(A$36:A38)),"")</f>
        <v>0</v>
      </c>
    </row>
    <row r="7" spans="1:15" s="3" customFormat="1">
      <c r="A7" s="5">
        <v>4</v>
      </c>
      <c r="B7" s="10" t="s">
        <v>0</v>
      </c>
      <c r="C7" s="11" t="s">
        <v>18</v>
      </c>
      <c r="D7" s="11">
        <v>51.92</v>
      </c>
      <c r="E7" s="16">
        <v>37.619999999999997</v>
      </c>
      <c r="F7" s="16">
        <v>24.43</v>
      </c>
      <c r="G7" s="13">
        <f t="shared" si="0"/>
        <v>113.97</v>
      </c>
      <c r="H7" s="16">
        <v>2</v>
      </c>
      <c r="I7" s="17">
        <f t="shared" si="1"/>
        <v>111.97</v>
      </c>
      <c r="K7" s="8">
        <v>4</v>
      </c>
      <c r="L7" s="8">
        <f t="array" ref="L7">IFERROR(INDEX($C$4:$C$43,MATCH("ž"&amp;M7,$B$4:$B$43&amp;$I$4:$I$43,0)),"")</f>
        <v>0</v>
      </c>
      <c r="M7" s="8">
        <f t="array" ref="M7">IFERROR(SMALL(IF($B$4:$B$43="ž",$I$4:$I$43),ROWS(A$36:A39)),"")</f>
        <v>0</v>
      </c>
    </row>
    <row r="8" spans="1:15" s="3" customFormat="1">
      <c r="A8" s="5">
        <v>5</v>
      </c>
      <c r="B8" s="10" t="s">
        <v>0</v>
      </c>
      <c r="C8" s="12" t="s">
        <v>19</v>
      </c>
      <c r="D8" s="11">
        <v>74.22</v>
      </c>
      <c r="E8" s="16">
        <v>49.44</v>
      </c>
      <c r="F8" s="16">
        <v>49.54</v>
      </c>
      <c r="G8" s="13">
        <f t="shared" si="0"/>
        <v>173.2</v>
      </c>
      <c r="H8" s="16">
        <v>6</v>
      </c>
      <c r="I8" s="17">
        <f t="shared" si="1"/>
        <v>167.2</v>
      </c>
      <c r="K8" s="8">
        <v>5</v>
      </c>
      <c r="L8" s="8">
        <f t="array" ref="L8">IFERROR(INDEX($C$4:$C$43,MATCH("ž"&amp;M8,$B$4:$B$43&amp;$I$4:$I$43,0)),"")</f>
        <v>0</v>
      </c>
      <c r="M8" s="8">
        <f t="array" ref="M8">IFERROR(SMALL(IF($B$4:$B$43="ž",$I$4:$I$43),ROWS(A$36:A40)),"")</f>
        <v>0</v>
      </c>
    </row>
    <row r="9" spans="1:15" s="3" customFormat="1">
      <c r="A9" s="5">
        <v>6</v>
      </c>
      <c r="B9" s="10" t="s">
        <v>0</v>
      </c>
      <c r="C9" s="11" t="s">
        <v>20</v>
      </c>
      <c r="D9" s="11">
        <v>67.31</v>
      </c>
      <c r="E9" s="16">
        <v>53.75</v>
      </c>
      <c r="F9" s="16">
        <v>83.01</v>
      </c>
      <c r="G9" s="13">
        <f t="shared" si="0"/>
        <v>204.07</v>
      </c>
      <c r="H9" s="16">
        <v>4</v>
      </c>
      <c r="I9" s="17">
        <f t="shared" si="1"/>
        <v>200.07</v>
      </c>
      <c r="K9" s="8">
        <v>6</v>
      </c>
      <c r="L9" s="8" t="str">
        <f t="array" ref="L9">IFERROR(INDEX($C$4:$C$43,MATCH("ž"&amp;M9,$B$4:$B$43&amp;$I$4:$I$43,0)),"")</f>
        <v>Spišské Bystré 1</v>
      </c>
      <c r="M9" s="8">
        <f t="array" ref="M9">IFERROR(SMALL(IF($B$4:$B$43="ž",$I$4:$I$43),ROWS(A$36:A41)),"")</f>
        <v>106.26</v>
      </c>
      <c r="N9" s="35">
        <v>1</v>
      </c>
    </row>
    <row r="10" spans="1:15" s="3" customFormat="1">
      <c r="A10" s="5">
        <v>7</v>
      </c>
      <c r="B10" s="10" t="s">
        <v>0</v>
      </c>
      <c r="C10" s="11" t="s">
        <v>21</v>
      </c>
      <c r="D10" s="11">
        <v>55.31</v>
      </c>
      <c r="E10" s="16">
        <v>41.03</v>
      </c>
      <c r="F10" s="16">
        <v>30.77</v>
      </c>
      <c r="G10" s="13">
        <f t="shared" si="0"/>
        <v>127.11</v>
      </c>
      <c r="H10" s="16">
        <v>2</v>
      </c>
      <c r="I10" s="17">
        <f t="shared" si="1"/>
        <v>125.11</v>
      </c>
      <c r="K10" s="8">
        <v>7</v>
      </c>
      <c r="L10" s="8" t="str">
        <f t="array" ref="L10">IFERROR(INDEX($C$4:$C$43,MATCH("ž"&amp;M10,$B$4:$B$43&amp;$I$4:$I$43,0)),"")</f>
        <v>Spišská Stará Ves 1</v>
      </c>
      <c r="M10" s="8">
        <f t="array" ref="M10">IFERROR(SMALL(IF($B$4:$B$43="ž",$I$4:$I$43),ROWS(A$36:A42)),"")</f>
        <v>111.97</v>
      </c>
      <c r="N10" s="35">
        <v>2</v>
      </c>
      <c r="O10" s="3">
        <v>10</v>
      </c>
    </row>
    <row r="11" spans="1:15" s="3" customFormat="1">
      <c r="A11" s="5">
        <v>8</v>
      </c>
      <c r="B11" s="10" t="s">
        <v>0</v>
      </c>
      <c r="C11" s="11" t="s">
        <v>30</v>
      </c>
      <c r="D11" s="11">
        <v>51.58</v>
      </c>
      <c r="E11" s="16">
        <v>46.09</v>
      </c>
      <c r="F11" s="16">
        <v>34.96</v>
      </c>
      <c r="G11" s="13">
        <f t="shared" si="0"/>
        <v>132.63</v>
      </c>
      <c r="H11" s="16">
        <v>4</v>
      </c>
      <c r="I11" s="17">
        <f t="shared" si="1"/>
        <v>128.63</v>
      </c>
      <c r="K11" s="8">
        <v>8</v>
      </c>
      <c r="L11" s="8" t="str">
        <f t="array" ref="L11">IFERROR(INDEX($C$4:$C$43,MATCH("ž"&amp;M11,$B$4:$B$43&amp;$I$4:$I$43,0)),"")</f>
        <v>Spišská Stará Ves 2</v>
      </c>
      <c r="M11" s="8">
        <f t="array" ref="M11">IFERROR(SMALL(IF($B$4:$B$43="ž",$I$4:$I$43),ROWS(A$36:A43)),"")</f>
        <v>118.44</v>
      </c>
      <c r="N11" s="35">
        <v>3</v>
      </c>
      <c r="O11" s="3">
        <v>8</v>
      </c>
    </row>
    <row r="12" spans="1:15" s="3" customFormat="1">
      <c r="A12" s="5">
        <v>9</v>
      </c>
      <c r="B12" s="10" t="s">
        <v>0</v>
      </c>
      <c r="C12" s="11" t="s">
        <v>23</v>
      </c>
      <c r="D12" s="11">
        <v>56</v>
      </c>
      <c r="E12" s="16">
        <v>41.61</v>
      </c>
      <c r="F12" s="16">
        <v>33.97</v>
      </c>
      <c r="G12" s="13">
        <f t="shared" si="0"/>
        <v>131.57999999999998</v>
      </c>
      <c r="H12" s="16">
        <v>4</v>
      </c>
      <c r="I12" s="17">
        <f t="shared" si="1"/>
        <v>127.57999999999998</v>
      </c>
      <c r="K12" s="8">
        <v>9</v>
      </c>
      <c r="L12" s="8" t="str">
        <f t="array" ref="L12">IFERROR(INDEX($C$4:$C$43,MATCH("ž"&amp;M12,$B$4:$B$43&amp;$I$4:$I$43,0)),"")</f>
        <v>Ľubica 1</v>
      </c>
      <c r="M12" s="8">
        <f t="array" ref="M12">IFERROR(SMALL(IF($B$4:$B$43="ž",$I$4:$I$43),ROWS(A$36:A44)),"")</f>
        <v>125.11</v>
      </c>
      <c r="N12" s="3">
        <v>4</v>
      </c>
      <c r="O12" s="3">
        <v>6</v>
      </c>
    </row>
    <row r="13" spans="1:15" s="3" customFormat="1">
      <c r="A13" s="5">
        <v>10</v>
      </c>
      <c r="B13" s="10" t="s">
        <v>0</v>
      </c>
      <c r="C13" s="11" t="s">
        <v>24</v>
      </c>
      <c r="D13" s="11">
        <v>77.7</v>
      </c>
      <c r="E13" s="16">
        <v>48.85</v>
      </c>
      <c r="F13" s="16">
        <v>78.099999999999994</v>
      </c>
      <c r="G13" s="13">
        <f t="shared" si="0"/>
        <v>204.65</v>
      </c>
      <c r="H13" s="16">
        <v>8</v>
      </c>
      <c r="I13" s="17">
        <f t="shared" si="1"/>
        <v>196.65</v>
      </c>
      <c r="K13" s="8">
        <v>10</v>
      </c>
      <c r="L13" s="8" t="str">
        <f t="array" ref="L13">IFERROR(INDEX($C$4:$C$43,MATCH("ž"&amp;M13,$B$4:$B$43&amp;$I$4:$I$43,0)),"")</f>
        <v>Podolínec 2</v>
      </c>
      <c r="M13" s="8">
        <f t="array" ref="M13">IFERROR(SMALL(IF($B$4:$B$43="ž",$I$4:$I$43),ROWS(A$36:A45)),"")</f>
        <v>126.71000000000001</v>
      </c>
      <c r="N13" s="3">
        <v>5</v>
      </c>
      <c r="O13" s="3">
        <v>5</v>
      </c>
    </row>
    <row r="14" spans="1:15" s="3" customFormat="1">
      <c r="A14" s="5">
        <v>11</v>
      </c>
      <c r="B14" s="10" t="s">
        <v>0</v>
      </c>
      <c r="C14" s="11" t="s">
        <v>25</v>
      </c>
      <c r="D14" s="18">
        <v>52.47</v>
      </c>
      <c r="E14" s="16">
        <v>38.619999999999997</v>
      </c>
      <c r="F14" s="16">
        <v>31.35</v>
      </c>
      <c r="G14" s="13">
        <f t="shared" si="0"/>
        <v>122.44</v>
      </c>
      <c r="H14" s="16">
        <v>4</v>
      </c>
      <c r="I14" s="17">
        <f t="shared" si="1"/>
        <v>118.44</v>
      </c>
      <c r="K14" s="8">
        <v>11</v>
      </c>
      <c r="L14" s="8" t="str">
        <f t="array" ref="L14">IFERROR(INDEX($C$4:$C$43,MATCH("ž"&amp;M14,$B$4:$B$43&amp;$I$4:$I$43,0)),"")</f>
        <v>Holumnica</v>
      </c>
      <c r="M14" s="8">
        <f t="array" ref="M14">IFERROR(SMALL(IF($B$4:$B$43="ž",$I$4:$I$43),ROWS(A$36:A46)),"")</f>
        <v>127.57999999999998</v>
      </c>
      <c r="N14" s="3">
        <v>6</v>
      </c>
      <c r="O14" s="3">
        <v>4</v>
      </c>
    </row>
    <row r="15" spans="1:15" s="3" customFormat="1">
      <c r="A15" s="23">
        <v>12</v>
      </c>
      <c r="B15" s="24" t="s">
        <v>0</v>
      </c>
      <c r="C15" s="25" t="s">
        <v>22</v>
      </c>
      <c r="D15" s="25">
        <v>75.37</v>
      </c>
      <c r="E15" s="26">
        <v>63.91</v>
      </c>
      <c r="F15" s="26">
        <v>41.47</v>
      </c>
      <c r="G15" s="32">
        <f t="shared" si="0"/>
        <v>180.75</v>
      </c>
      <c r="H15" s="26">
        <v>14</v>
      </c>
      <c r="I15" s="33">
        <f t="shared" si="1"/>
        <v>166.75</v>
      </c>
      <c r="K15" s="8">
        <v>12</v>
      </c>
      <c r="L15" s="8" t="str">
        <f t="array" ref="L15">IFERROR(INDEX($C$4:$C$43,MATCH("ž"&amp;M15,$B$4:$B$43&amp;$I$4:$I$43,0)),"")</f>
        <v>Slovenská Ves 1</v>
      </c>
      <c r="M15" s="8">
        <f t="array" ref="M15">IFERROR(SMALL(IF($B$4:$B$43="ž",$I$4:$I$43),ROWS(A$36:A47)),"")</f>
        <v>128.63</v>
      </c>
      <c r="N15" s="3" t="s">
        <v>31</v>
      </c>
      <c r="O15" s="3">
        <v>3</v>
      </c>
    </row>
    <row r="16" spans="1:15" s="3" customFormat="1">
      <c r="A16" s="31">
        <v>13</v>
      </c>
      <c r="B16" s="24" t="s">
        <v>0</v>
      </c>
      <c r="C16" s="25" t="s">
        <v>26</v>
      </c>
      <c r="D16" s="25">
        <v>77.25</v>
      </c>
      <c r="E16" s="26">
        <v>46.5</v>
      </c>
      <c r="F16" s="26">
        <v>57.48</v>
      </c>
      <c r="G16" s="32">
        <f t="shared" si="0"/>
        <v>181.23</v>
      </c>
      <c r="H16" s="26">
        <v>4</v>
      </c>
      <c r="I16" s="33">
        <f t="shared" si="1"/>
        <v>177.23</v>
      </c>
      <c r="K16" s="8">
        <v>13</v>
      </c>
      <c r="L16" s="8" t="str">
        <f t="array" ref="L16">IFERROR(INDEX($C$4:$C$43,MATCH("ž"&amp;M16,$B$4:$B$43&amp;$I$4:$I$43,0)),"")</f>
        <v>Ľubica 2</v>
      </c>
      <c r="M16" s="8">
        <f t="array" ref="M16">IFERROR(SMALL(IF($B$4:$B$43="ž",$I$4:$I$43),ROWS(A$36:A48)),"")</f>
        <v>130.21</v>
      </c>
      <c r="N16" s="3">
        <v>8</v>
      </c>
      <c r="O16" s="3">
        <v>2</v>
      </c>
    </row>
    <row r="17" spans="1:15" s="3" customFormat="1">
      <c r="A17" s="21">
        <v>14</v>
      </c>
      <c r="B17" s="24" t="s">
        <v>0</v>
      </c>
      <c r="C17" s="25" t="s">
        <v>27</v>
      </c>
      <c r="D17" s="25">
        <v>60.45</v>
      </c>
      <c r="E17" s="26">
        <v>49.38</v>
      </c>
      <c r="F17" s="26">
        <v>33.229999999999997</v>
      </c>
      <c r="G17" s="32">
        <f t="shared" si="0"/>
        <v>143.06</v>
      </c>
      <c r="H17" s="26">
        <v>8</v>
      </c>
      <c r="I17" s="33">
        <f t="shared" si="1"/>
        <v>135.06</v>
      </c>
      <c r="K17" s="8">
        <v>14</v>
      </c>
      <c r="L17" s="8" t="str">
        <f t="array" ref="L17">IFERROR(INDEX($C$4:$C$43,MATCH("ž"&amp;M17,$B$4:$B$43&amp;$I$4:$I$43,0)),"")</f>
        <v>Spišské Bystré 2</v>
      </c>
      <c r="M17" s="8">
        <f t="array" ref="M17">IFERROR(SMALL(IF($B$4:$B$43="ž",$I$4:$I$43),ROWS(A$36:A49)),"")</f>
        <v>135.06</v>
      </c>
      <c r="N17" s="3">
        <v>9</v>
      </c>
    </row>
    <row r="18" spans="1:15" s="3" customFormat="1">
      <c r="A18" s="21">
        <v>15</v>
      </c>
      <c r="B18" s="24" t="s">
        <v>0</v>
      </c>
      <c r="C18" s="25" t="s">
        <v>28</v>
      </c>
      <c r="D18" s="25">
        <v>54.21</v>
      </c>
      <c r="E18" s="26">
        <v>44.65</v>
      </c>
      <c r="F18" s="26">
        <v>33.35</v>
      </c>
      <c r="G18" s="32">
        <f t="shared" si="0"/>
        <v>132.21</v>
      </c>
      <c r="H18" s="26">
        <v>2</v>
      </c>
      <c r="I18" s="33">
        <f t="shared" si="1"/>
        <v>130.21</v>
      </c>
      <c r="K18" s="8">
        <v>15</v>
      </c>
      <c r="L18" s="8" t="str">
        <f t="array" ref="L18">IFERROR(INDEX($C$4:$C$43,MATCH("ž"&amp;M18,$B$4:$B$43&amp;$I$4:$I$43,0)),"")</f>
        <v>Nová Ľubovňa</v>
      </c>
      <c r="M18" s="8">
        <f t="array" ref="M18">IFERROR(SMALL(IF($B$4:$B$43="ž",$I$4:$I$43),ROWS(A$36:A50)),"")</f>
        <v>144.75</v>
      </c>
      <c r="N18" s="3">
        <v>10</v>
      </c>
    </row>
    <row r="19" spans="1:15" s="3" customFormat="1">
      <c r="A19" s="21">
        <v>16</v>
      </c>
      <c r="B19" s="24" t="s">
        <v>0</v>
      </c>
      <c r="C19" s="25" t="s">
        <v>29</v>
      </c>
      <c r="D19" s="25">
        <v>64.099999999999994</v>
      </c>
      <c r="E19" s="26">
        <v>42.81</v>
      </c>
      <c r="F19" s="26">
        <v>25.8</v>
      </c>
      <c r="G19" s="32">
        <f t="shared" si="0"/>
        <v>132.71</v>
      </c>
      <c r="H19" s="26">
        <v>6</v>
      </c>
      <c r="I19" s="33">
        <f t="shared" si="1"/>
        <v>126.71000000000001</v>
      </c>
      <c r="K19" s="8">
        <v>16</v>
      </c>
      <c r="L19" s="8" t="str">
        <f t="array" ref="L19">IFERROR(INDEX($C$4:$C$43,MATCH("ž"&amp;M19,$B$4:$B$43&amp;$I$4:$I$43,0)),"")</f>
        <v>Slovenská Ves 2</v>
      </c>
      <c r="M19" s="8">
        <f t="array" ref="M19">IFERROR(SMALL(IF($B$4:$B$43="ž",$I$4:$I$43),ROWS(A$36:A51)),"")</f>
        <v>166.75</v>
      </c>
      <c r="N19" s="3">
        <v>11</v>
      </c>
      <c r="O19" s="3">
        <v>1</v>
      </c>
    </row>
    <row r="20" spans="1:15" s="3" customFormat="1">
      <c r="A20" s="21">
        <v>17</v>
      </c>
      <c r="B20" s="24" t="s">
        <v>0</v>
      </c>
      <c r="C20" s="25"/>
      <c r="D20" s="25"/>
      <c r="E20" s="26"/>
      <c r="F20" s="26"/>
      <c r="G20" s="32">
        <f t="shared" si="0"/>
        <v>0</v>
      </c>
      <c r="H20" s="26"/>
      <c r="I20" s="33">
        <f t="shared" si="1"/>
        <v>0</v>
      </c>
      <c r="K20" s="8">
        <v>17</v>
      </c>
      <c r="L20" s="8" t="str">
        <f t="array" ref="L20">IFERROR(INDEX($C$4:$C$43,MATCH("ž"&amp;M20,$B$4:$B$43&amp;$I$4:$I$43,0)),"")</f>
        <v>Jarabina</v>
      </c>
      <c r="M20" s="8">
        <f t="array" ref="M20">IFERROR(SMALL(IF($B$4:$B$43="ž",$I$4:$I$43),ROWS(A$36:A52)),"")</f>
        <v>167.2</v>
      </c>
      <c r="N20" s="3">
        <v>12</v>
      </c>
    </row>
    <row r="21" spans="1:15" s="3" customFormat="1">
      <c r="A21" s="21">
        <v>18</v>
      </c>
      <c r="B21" s="24" t="s">
        <v>0</v>
      </c>
      <c r="C21" s="25"/>
      <c r="D21" s="25"/>
      <c r="E21" s="26"/>
      <c r="F21" s="26"/>
      <c r="G21" s="32">
        <f t="shared" si="0"/>
        <v>0</v>
      </c>
      <c r="H21" s="26"/>
      <c r="I21" s="33">
        <f t="shared" si="1"/>
        <v>0</v>
      </c>
      <c r="K21" s="8">
        <v>18</v>
      </c>
      <c r="L21" s="8" t="str">
        <f t="array" ref="L21">IFERROR(INDEX($C$4:$C$43,MATCH("ž"&amp;M21,$B$4:$B$43&amp;$I$4:$I$43,0)),"")</f>
        <v>Toporec</v>
      </c>
      <c r="M21" s="8">
        <f t="array" ref="M21">IFERROR(SMALL(IF($B$4:$B$43="ž",$I$4:$I$43),ROWS(A$36:A53)),"")</f>
        <v>177.23</v>
      </c>
      <c r="N21" s="3">
        <v>13</v>
      </c>
      <c r="O21" s="3">
        <v>1</v>
      </c>
    </row>
    <row r="22" spans="1:15" s="3" customFormat="1">
      <c r="A22" s="21">
        <v>19</v>
      </c>
      <c r="B22" s="24" t="s">
        <v>0</v>
      </c>
      <c r="C22" s="25"/>
      <c r="D22" s="25"/>
      <c r="E22" s="26"/>
      <c r="F22" s="26"/>
      <c r="G22" s="32">
        <f t="shared" si="0"/>
        <v>0</v>
      </c>
      <c r="H22" s="26"/>
      <c r="I22" s="33">
        <f t="shared" si="1"/>
        <v>0</v>
      </c>
      <c r="K22" s="8">
        <v>19</v>
      </c>
      <c r="L22" s="8" t="str">
        <f t="array" ref="L22">IFERROR(INDEX($C$4:$C$43,MATCH("ž"&amp;M22,$B$4:$B$43&amp;$I$4:$I$43,0)),"")</f>
        <v xml:space="preserve">Podhorany </v>
      </c>
      <c r="M22" s="8">
        <f t="array" ref="M22">IFERROR(SMALL(IF($B$4:$B$43="ž",$I$4:$I$43),ROWS(A$36:A54)),"")</f>
        <v>196.65</v>
      </c>
      <c r="N22" s="3">
        <v>14</v>
      </c>
      <c r="O22" s="3">
        <v>1</v>
      </c>
    </row>
    <row r="23" spans="1:15" s="3" customFormat="1">
      <c r="A23" s="21">
        <v>20</v>
      </c>
      <c r="B23" s="24" t="s">
        <v>0</v>
      </c>
      <c r="C23" s="25"/>
      <c r="D23" s="25"/>
      <c r="E23" s="26"/>
      <c r="F23" s="26"/>
      <c r="G23" s="32">
        <f t="shared" si="0"/>
        <v>0</v>
      </c>
      <c r="H23" s="26"/>
      <c r="I23" s="33">
        <f t="shared" si="1"/>
        <v>0</v>
      </c>
      <c r="K23" s="8">
        <v>20</v>
      </c>
      <c r="L23" s="8" t="str">
        <f t="array" ref="L23">IFERROR(INDEX($C$4:$C$43,MATCH("ž"&amp;M23,$B$4:$B$43&amp;$I$4:$I$43,0)),"")</f>
        <v>Vrbov</v>
      </c>
      <c r="M23" s="8">
        <f t="array" ref="M23">IFERROR(SMALL(IF($B$4:$B$43="ž",$I$4:$I$43),ROWS(A$36:A55)),"")</f>
        <v>200.07</v>
      </c>
      <c r="N23" s="3">
        <v>15</v>
      </c>
      <c r="O23" s="3">
        <v>1</v>
      </c>
    </row>
    <row r="24" spans="1:15" s="3" customFormat="1">
      <c r="A24" s="21">
        <v>21</v>
      </c>
      <c r="B24" s="10" t="s">
        <v>0</v>
      </c>
      <c r="C24" s="34"/>
      <c r="D24" s="34"/>
      <c r="E24" s="16"/>
      <c r="F24" s="16"/>
      <c r="G24" s="13">
        <f t="shared" si="0"/>
        <v>0</v>
      </c>
      <c r="H24" s="16"/>
      <c r="I24" s="17">
        <f t="shared" si="1"/>
        <v>0</v>
      </c>
      <c r="K24" s="8">
        <v>21</v>
      </c>
      <c r="L24" s="8" t="str">
        <f t="array" ref="L24">IFERROR(INDEX($C$4:$C$43,MATCH("ž"&amp;M24,$B$4:$B$43&amp;$I$4:$I$43,0)),"")</f>
        <v>Podolínec 1</v>
      </c>
      <c r="M24" s="8">
        <f t="array" ref="M24">IFERROR(SMALL(IF($B$4:$B$43="ž",$I$4:$I$43),ROWS(A$36:A56)),"")</f>
        <v>300</v>
      </c>
      <c r="N24" s="3">
        <v>16</v>
      </c>
    </row>
    <row r="25" spans="1:15" s="3" customFormat="1">
      <c r="A25" s="21">
        <v>22</v>
      </c>
      <c r="B25" s="27"/>
      <c r="C25" s="28"/>
      <c r="D25" s="27"/>
      <c r="E25" s="28"/>
      <c r="F25" s="28"/>
      <c r="G25" s="14"/>
      <c r="H25" s="27"/>
      <c r="I25" s="30"/>
      <c r="K25" s="22"/>
      <c r="L25" s="22"/>
      <c r="M25" s="22"/>
    </row>
    <row r="26" spans="1:15" s="3" customFormat="1">
      <c r="A26" s="21">
        <v>23</v>
      </c>
      <c r="B26" s="27"/>
      <c r="C26" s="28"/>
      <c r="D26" s="27"/>
      <c r="E26" s="28"/>
      <c r="F26" s="28"/>
      <c r="G26" s="14"/>
      <c r="H26" s="27"/>
      <c r="I26" s="30"/>
      <c r="K26" s="22"/>
      <c r="L26" s="22"/>
      <c r="M26" s="22"/>
    </row>
    <row r="27" spans="1:15" s="3" customFormat="1">
      <c r="A27" s="21">
        <v>24</v>
      </c>
      <c r="B27" s="27"/>
      <c r="C27" s="28"/>
      <c r="D27" s="27"/>
      <c r="E27" s="28"/>
      <c r="F27" s="28"/>
      <c r="G27" s="14"/>
      <c r="H27" s="27"/>
      <c r="I27" s="30"/>
      <c r="K27" s="22"/>
      <c r="L27" s="22"/>
      <c r="M27" s="22"/>
    </row>
    <row r="28" spans="1:15" s="3" customFormat="1">
      <c r="A28" s="21">
        <v>25</v>
      </c>
      <c r="B28" s="27"/>
      <c r="C28" s="28"/>
      <c r="D28" s="28"/>
      <c r="E28" s="28"/>
      <c r="F28" s="28"/>
      <c r="G28" s="29"/>
      <c r="H28" s="27"/>
      <c r="I28" s="30"/>
      <c r="K28" s="22"/>
      <c r="L28" s="22"/>
      <c r="M28" s="22"/>
    </row>
    <row r="29" spans="1:15" s="3" customFormat="1">
      <c r="A29" s="21">
        <v>26</v>
      </c>
      <c r="B29" s="27"/>
      <c r="C29" s="28"/>
      <c r="D29" s="28"/>
      <c r="E29" s="28"/>
      <c r="F29" s="28"/>
      <c r="G29" s="29"/>
      <c r="H29" s="27"/>
      <c r="I29" s="30"/>
      <c r="K29" s="22"/>
      <c r="L29" s="22"/>
      <c r="M29" s="22"/>
    </row>
    <row r="30" spans="1:15" s="3" customFormat="1">
      <c r="A30" s="21">
        <v>27</v>
      </c>
      <c r="B30" s="27"/>
      <c r="C30" s="28"/>
      <c r="D30" s="28"/>
      <c r="E30" s="28"/>
      <c r="F30" s="28"/>
      <c r="G30" s="29"/>
      <c r="H30" s="27"/>
      <c r="I30" s="30"/>
      <c r="K30" s="22"/>
      <c r="L30" s="22"/>
      <c r="M30" s="22"/>
    </row>
    <row r="31" spans="1:15" s="3" customFormat="1">
      <c r="A31" s="21">
        <v>28</v>
      </c>
      <c r="B31" s="27"/>
      <c r="C31" s="28"/>
      <c r="D31" s="28"/>
      <c r="E31" s="28"/>
      <c r="F31" s="28"/>
      <c r="G31" s="29"/>
      <c r="H31" s="27"/>
      <c r="I31" s="30"/>
      <c r="K31" s="22"/>
      <c r="L31" s="22"/>
      <c r="M31" s="22"/>
    </row>
    <row r="32" spans="1:15" s="3" customFormat="1">
      <c r="A32" s="21">
        <v>29</v>
      </c>
      <c r="B32" s="27"/>
      <c r="C32" s="28"/>
      <c r="D32" s="28"/>
      <c r="E32" s="28"/>
      <c r="F32" s="28"/>
      <c r="G32" s="29"/>
      <c r="H32" s="27"/>
      <c r="I32" s="30"/>
      <c r="K32" s="22"/>
      <c r="L32" s="22"/>
      <c r="M32" s="22"/>
    </row>
    <row r="33" spans="1:13" s="3" customFormat="1">
      <c r="A33" s="21">
        <v>30</v>
      </c>
      <c r="B33" s="27"/>
      <c r="C33" s="28"/>
      <c r="D33" s="28"/>
      <c r="E33" s="28"/>
      <c r="F33" s="28"/>
      <c r="G33" s="29"/>
      <c r="H33" s="27"/>
      <c r="I33" s="30"/>
      <c r="K33" s="22"/>
      <c r="L33" s="22"/>
      <c r="M33" s="22"/>
    </row>
    <row r="34" spans="1:13" s="3" customFormat="1">
      <c r="A34" s="21">
        <v>31</v>
      </c>
      <c r="B34" s="27"/>
      <c r="C34" s="28"/>
      <c r="D34" s="28"/>
      <c r="E34" s="28"/>
      <c r="F34" s="28"/>
      <c r="G34" s="29"/>
      <c r="H34" s="27"/>
      <c r="I34" s="30"/>
    </row>
    <row r="35" spans="1:13" s="3" customFormat="1">
      <c r="A35" s="21">
        <v>32</v>
      </c>
      <c r="B35" s="27"/>
      <c r="C35" s="28"/>
      <c r="D35" s="28"/>
      <c r="E35" s="28"/>
      <c r="F35" s="28"/>
      <c r="G35" s="29"/>
      <c r="H35" s="27"/>
      <c r="I35" s="30"/>
    </row>
    <row r="36" spans="1:13" s="3" customFormat="1">
      <c r="A36" s="21">
        <v>33</v>
      </c>
      <c r="B36" s="27"/>
      <c r="C36" s="28"/>
      <c r="D36" s="28"/>
      <c r="E36" s="28"/>
      <c r="F36" s="28"/>
      <c r="G36" s="29"/>
      <c r="H36" s="27"/>
      <c r="I36" s="30"/>
    </row>
    <row r="37" spans="1:13" s="3" customFormat="1">
      <c r="A37" s="21">
        <v>34</v>
      </c>
      <c r="B37" s="27"/>
      <c r="C37" s="28"/>
      <c r="D37" s="28"/>
      <c r="E37" s="28"/>
      <c r="F37" s="28"/>
      <c r="G37" s="29"/>
      <c r="H37" s="27"/>
      <c r="I37" s="30"/>
    </row>
    <row r="38" spans="1:13" s="3" customFormat="1">
      <c r="A38" s="21">
        <v>35</v>
      </c>
      <c r="B38" s="27"/>
      <c r="C38" s="28"/>
      <c r="D38" s="28"/>
      <c r="E38" s="28"/>
      <c r="F38" s="28"/>
      <c r="G38" s="29"/>
      <c r="H38" s="27"/>
      <c r="I38" s="30"/>
    </row>
    <row r="39" spans="1:13" s="3" customFormat="1">
      <c r="A39" s="21">
        <v>36</v>
      </c>
      <c r="B39" s="27"/>
      <c r="C39" s="28"/>
      <c r="D39" s="28"/>
      <c r="E39" s="28"/>
      <c r="F39" s="28"/>
      <c r="G39" s="29"/>
      <c r="H39" s="27"/>
      <c r="I39" s="30"/>
    </row>
    <row r="40" spans="1:13" s="3" customFormat="1">
      <c r="A40" s="21">
        <v>37</v>
      </c>
      <c r="B40" s="27"/>
      <c r="C40" s="28"/>
      <c r="D40" s="28"/>
      <c r="E40" s="28"/>
      <c r="F40" s="28"/>
      <c r="G40" s="29"/>
      <c r="H40" s="27"/>
      <c r="I40" s="30"/>
    </row>
    <row r="41" spans="1:13" s="3" customFormat="1">
      <c r="A41" s="21">
        <v>38</v>
      </c>
      <c r="B41" s="27"/>
      <c r="C41" s="28"/>
      <c r="D41" s="28"/>
      <c r="E41" s="28"/>
      <c r="F41" s="28"/>
      <c r="G41" s="29"/>
      <c r="H41" s="27"/>
      <c r="I41" s="30"/>
    </row>
    <row r="42" spans="1:13" s="3" customFormat="1">
      <c r="A42" s="21">
        <v>39</v>
      </c>
      <c r="B42" s="27"/>
      <c r="C42" s="28"/>
      <c r="D42" s="28"/>
      <c r="E42" s="28"/>
      <c r="F42" s="28"/>
      <c r="G42" s="29"/>
      <c r="H42" s="27"/>
      <c r="I42" s="30"/>
    </row>
    <row r="43" spans="1:13" s="3" customFormat="1">
      <c r="A43" s="21">
        <v>40</v>
      </c>
      <c r="B43" s="27"/>
      <c r="C43" s="28"/>
      <c r="D43" s="28"/>
      <c r="E43" s="28"/>
      <c r="F43" s="28"/>
      <c r="G43" s="29"/>
      <c r="H43" s="27"/>
      <c r="I43" s="30"/>
    </row>
    <row r="44" spans="1:13" s="3" customFormat="1" ht="12"/>
    <row r="45" spans="1:13" s="3" customFormat="1" ht="12"/>
    <row r="46" spans="1:13" s="3" customFormat="1" ht="12"/>
    <row r="47" spans="1:13" s="3" customFormat="1" ht="12"/>
    <row r="48" spans="1:13" s="3" customFormat="1" ht="12"/>
    <row r="49" s="3" customFormat="1" ht="12"/>
    <row r="50" s="3" customFormat="1" ht="12"/>
    <row r="51" s="3" customFormat="1" ht="12"/>
    <row r="52" s="3" customFormat="1" ht="12"/>
    <row r="53" s="3" customFormat="1" ht="12"/>
    <row r="54" s="3" customFormat="1" ht="12"/>
    <row r="55" s="3" customFormat="1" ht="12"/>
    <row r="56" s="3" customFormat="1" ht="12"/>
    <row r="57" s="3" customFormat="1" ht="12"/>
    <row r="58" s="3" customFormat="1" ht="12"/>
    <row r="59" s="3" customFormat="1" ht="12"/>
    <row r="60" s="3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  <row r="122" s="3" customFormat="1" ht="12"/>
    <row r="123" s="3" customFormat="1" ht="12"/>
    <row r="124" s="3" customFormat="1" ht="12"/>
    <row r="125" s="3" customFormat="1" ht="12"/>
    <row r="126" s="3" customFormat="1" ht="12"/>
    <row r="127" s="3" customFormat="1" ht="12"/>
    <row r="128" s="3" customFormat="1" ht="12"/>
    <row r="129" s="3" customFormat="1" ht="12"/>
    <row r="130" s="3" customFormat="1" ht="12"/>
    <row r="131" s="3" customFormat="1" ht="12"/>
    <row r="132" s="3" customFormat="1" ht="12"/>
    <row r="133" s="3" customFormat="1" ht="12"/>
    <row r="134" s="3" customFormat="1" ht="12"/>
    <row r="135" s="3" customFormat="1" ht="12"/>
    <row r="136" s="3" customFormat="1" ht="12"/>
    <row r="137" s="3" customFormat="1" ht="12"/>
    <row r="138" s="3" customFormat="1" ht="12"/>
    <row r="139" s="3" customFormat="1" ht="12"/>
    <row r="140" s="3" customFormat="1" ht="12"/>
    <row r="141" s="3" customFormat="1" ht="12"/>
    <row r="142" s="3" customFormat="1" ht="12"/>
    <row r="143" s="3" customFormat="1" ht="12"/>
    <row r="144" s="3" customFormat="1" ht="12"/>
    <row r="145" s="3" customFormat="1" ht="12"/>
    <row r="146" s="3" customFormat="1" ht="12"/>
    <row r="147" s="3" customFormat="1" ht="12"/>
    <row r="148" s="3" customFormat="1" ht="12"/>
    <row r="149" s="3" customFormat="1" ht="12"/>
    <row r="150" s="3" customFormat="1" ht="12"/>
    <row r="151" s="3" customFormat="1" ht="12"/>
    <row r="152" s="3" customFormat="1" ht="12"/>
    <row r="153" s="3" customFormat="1" ht="12"/>
    <row r="154" s="3" customFormat="1" ht="12"/>
    <row r="155" s="3" customFormat="1" ht="12"/>
    <row r="156" s="3" customFormat="1" ht="12"/>
    <row r="157" s="3" customFormat="1" ht="12"/>
    <row r="158" s="3" customFormat="1" ht="12"/>
    <row r="159" s="3" customFormat="1" ht="12"/>
    <row r="160" s="3" customFormat="1" ht="12"/>
    <row r="161" s="3" customFormat="1" ht="12"/>
    <row r="162" s="3" customFormat="1" ht="12"/>
    <row r="163" s="3" customFormat="1" ht="12"/>
    <row r="164" s="3" customFormat="1" ht="12"/>
    <row r="165" s="3" customFormat="1" ht="12"/>
    <row r="166" s="3" customFormat="1" ht="12"/>
    <row r="167" s="3" customFormat="1" ht="12"/>
    <row r="168" s="3" customFormat="1" ht="12"/>
    <row r="169" s="3" customFormat="1" ht="12"/>
    <row r="170" s="3" customFormat="1" ht="12"/>
    <row r="171" s="3" customFormat="1" ht="12"/>
    <row r="172" s="3" customFormat="1" ht="12"/>
    <row r="173" s="3" customFormat="1" ht="12"/>
    <row r="174" s="3" customFormat="1" ht="12"/>
    <row r="175" s="3" customFormat="1" ht="12"/>
    <row r="176" s="3" customFormat="1" ht="12"/>
    <row r="177" s="3" customFormat="1" ht="12"/>
    <row r="178" s="3" customFormat="1" ht="12"/>
    <row r="179" s="3" customFormat="1" ht="12"/>
    <row r="180" s="3" customFormat="1" ht="12"/>
    <row r="181" s="3" customFormat="1" ht="12"/>
    <row r="182" s="3" customFormat="1" ht="12"/>
    <row r="183" s="3" customFormat="1" ht="12"/>
    <row r="184" s="3" customFormat="1" ht="12"/>
    <row r="185" s="3" customFormat="1" ht="12"/>
    <row r="186" s="3" customFormat="1" ht="12"/>
    <row r="187" s="3" customFormat="1" ht="12"/>
    <row r="188" s="3" customFormat="1" ht="12"/>
    <row r="189" s="3" customFormat="1" ht="12"/>
    <row r="190" s="3" customFormat="1" ht="12"/>
    <row r="191" s="3" customFormat="1" ht="12"/>
    <row r="192" s="3" customFormat="1" ht="12"/>
    <row r="193" s="3" customFormat="1" ht="12"/>
    <row r="194" s="3" customFormat="1" ht="12"/>
    <row r="195" s="3" customFormat="1" ht="12"/>
    <row r="196" s="3" customFormat="1" ht="12"/>
    <row r="197" s="3" customFormat="1" ht="12"/>
    <row r="198" s="3" customFormat="1" ht="12"/>
    <row r="199" s="3" customFormat="1" ht="12"/>
    <row r="200" s="3" customFormat="1" ht="12"/>
    <row r="201" s="3" customFormat="1" ht="12"/>
    <row r="202" s="3" customFormat="1" ht="12"/>
    <row r="203" s="3" customFormat="1" ht="12"/>
    <row r="204" s="3" customFormat="1" ht="12"/>
    <row r="205" s="3" customFormat="1" ht="12"/>
    <row r="206" s="3" customFormat="1" ht="12"/>
    <row r="207" s="3" customFormat="1" ht="12"/>
    <row r="208" s="3" customFormat="1" ht="12"/>
    <row r="209" s="3" customFormat="1" ht="12"/>
    <row r="210" s="3" customFormat="1" ht="12"/>
    <row r="211" s="3" customFormat="1" ht="12"/>
    <row r="212" s="3" customFormat="1" ht="12"/>
    <row r="213" s="3" customFormat="1" ht="12"/>
    <row r="214" s="3" customFormat="1" ht="12"/>
    <row r="215" s="3" customFormat="1" ht="12"/>
    <row r="216" s="3" customFormat="1" ht="12"/>
    <row r="217" s="3" customFormat="1" ht="12"/>
    <row r="218" s="3" customFormat="1" ht="12"/>
    <row r="219" s="3" customFormat="1" ht="12"/>
    <row r="220" s="3" customFormat="1" ht="12"/>
    <row r="221" s="3" customFormat="1" ht="12"/>
    <row r="222" s="3" customFormat="1" ht="12"/>
    <row r="223" s="3" customFormat="1" ht="12"/>
    <row r="224" s="3" customFormat="1" ht="12"/>
    <row r="225" s="3" customFormat="1" ht="12"/>
    <row r="226" s="3" customFormat="1" ht="12"/>
    <row r="227" s="3" customFormat="1" ht="12"/>
    <row r="228" s="3" customFormat="1" ht="12"/>
    <row r="229" s="3" customFormat="1" ht="12"/>
    <row r="230" s="3" customFormat="1" ht="12"/>
    <row r="231" s="3" customFormat="1" ht="12"/>
    <row r="232" s="3" customFormat="1" ht="12"/>
    <row r="233" s="3" customFormat="1" ht="12"/>
    <row r="234" s="3" customFormat="1" ht="12"/>
    <row r="235" s="3" customFormat="1" ht="12"/>
    <row r="236" s="3" customFormat="1" ht="12"/>
    <row r="237" s="3" customFormat="1" ht="12"/>
    <row r="238" s="3" customFormat="1" ht="12"/>
    <row r="239" s="3" customFormat="1" ht="12"/>
    <row r="240" s="3" customFormat="1" ht="12"/>
    <row r="241" s="3" customFormat="1" ht="12"/>
    <row r="242" s="3" customFormat="1" ht="12"/>
    <row r="243" s="3" customFormat="1" ht="12"/>
    <row r="244" s="3" customFormat="1" ht="12"/>
    <row r="245" s="3" customFormat="1" ht="12"/>
    <row r="246" s="3" customFormat="1" ht="12"/>
    <row r="247" s="3" customFormat="1" ht="12"/>
    <row r="248" s="3" customFormat="1" ht="12"/>
    <row r="249" s="3" customFormat="1" ht="12"/>
    <row r="250" s="3" customFormat="1" ht="12"/>
    <row r="251" s="3" customFormat="1" ht="12"/>
    <row r="252" s="3" customFormat="1" ht="12"/>
    <row r="253" s="3" customFormat="1" ht="12"/>
    <row r="254" s="3" customFormat="1" ht="12"/>
  </sheetData>
  <sortState ref="L4:M33">
    <sortCondition ref="M4:M33"/>
  </sortState>
  <mergeCells count="2">
    <mergeCell ref="A1:I1"/>
    <mergeCell ref="K1:M1"/>
  </mergeCells>
  <conditionalFormatting sqref="A4:I43">
    <cfRule type="expression" dxfId="1" priority="3">
      <formula>$B4="m"</formula>
    </cfRule>
    <cfRule type="expression" dxfId="0" priority="4">
      <formula>$B4="ž"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daniel.palicka</dc:creator>
  <cp:lastModifiedBy>NTB01</cp:lastModifiedBy>
  <dcterms:created xsi:type="dcterms:W3CDTF">2014-07-23T11:30:44Z</dcterms:created>
  <dcterms:modified xsi:type="dcterms:W3CDTF">2015-02-09T08:36:19Z</dcterms:modified>
</cp:coreProperties>
</file>